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Markham\BOOKFAIRS\BF_Calgary\CAWSE Remote\Remote Orders\S26\"/>
    </mc:Choice>
  </mc:AlternateContent>
  <xr:revisionPtr revIDLastSave="0" documentId="13_ncr:1_{7478819E-898F-472F-8CE5-8318FFCDB99A}" xr6:coauthVersionLast="47" xr6:coauthVersionMax="47" xr10:uidLastSave="{00000000-0000-0000-0000-000000000000}"/>
  <workbookProtection workbookAlgorithmName="SHA-512" workbookHashValue="BlWrtUFSHW7mBvYcY/6X72nSC6vjcXrNA/tFR2/eWkxAdehnl+3xoFL2ZtPiMGIkB+UVIpGuplpPYctJgkqi1w==" workbookSaltValue="Yi3VC0aKGQvG7KOiWU2ibQ==" workbookSpinCount="100000" lockStructure="1"/>
  <bookViews>
    <workbookView xWindow="-120" yWindow="-120" windowWidth="29040" windowHeight="15720" xr2:uid="{00000000-000D-0000-FFFF-FFFF00000000}"/>
  </bookViews>
  <sheets>
    <sheet name="S25 Warehouse Sale Product List" sheetId="1" r:id="rId1"/>
    <sheet name="Pick" sheetId="2" r:id="rId2"/>
    <sheet name="Sch_Tools_Bundles_Imgs" sheetId="5" r:id="rId3"/>
    <sheet name="Invoice_Receipt" sheetId="3" state="hidden" r:id="rId4"/>
    <sheet name="drop-down lists" sheetId="4" state="hidden" r:id="rId5"/>
  </sheets>
  <definedNames>
    <definedName name="_xlnm._FilterDatabase" localSheetId="1" hidden="1">Pick!$A$6:$F$815</definedName>
    <definedName name="acct_num">'S25 Warehouse Sale Product List'!$D$49</definedName>
    <definedName name="alligator_baby">'S25 Warehouse Sale Product List'!$F$207</definedName>
    <definedName name="always_hug_unicorn">'S25 Warehouse Sale Product List'!#REF!</definedName>
    <definedName name="amount">'S25 Warehouse Sale Product List'!$E$74</definedName>
    <definedName name="and_cat_kid">'S25 Warehouse Sale Product List'!$F$432</definedName>
    <definedName name="bear_for_breakfast">'S25 Warehouse Sale Product List'!#REF!</definedName>
    <definedName name="befabulous_like_flamingo">'S25 Warehouse Sale Product List'!$F$182</definedName>
    <definedName name="best_friends">'S25 Warehouse Sale Product List'!$F$476</definedName>
    <definedName name="big_island_race">'S25 Warehouse Sale Product List'!$F$230</definedName>
    <definedName name="board_bks">'S25 Warehouse Sale Product List'!#REF!</definedName>
    <definedName name="board_name">'S25 Warehouse Sale Product List'!$C$71:$G$71</definedName>
    <definedName name="branch">'S25 Warehouse Sale Product List'!$A$44</definedName>
    <definedName name="bundles_ensembles">'S25 Warehouse Sale Product List'!$A$157:$G$157</definedName>
    <definedName name="celebrate_you">'S25 Warehouse Sale Product List'!#REF!</definedName>
    <definedName name="chairperson">'S25 Warehouse Sale Product List'!$A$51</definedName>
    <definedName name="chomp">'S25 Warehouse Sale Product List'!$F$549</definedName>
    <definedName name="clifford_brady">'S25 Warehouse Sale Product List'!#REF!</definedName>
    <definedName name="conceal_dont_feel">'S25 Warehouse Sale Product List'!#REF!</definedName>
    <definedName name="craig_and_young">'S25 Warehouse Sale Product List'!$F$94</definedName>
    <definedName name="cust_email">'S25 Warehouse Sale Product List'!$A$62</definedName>
    <definedName name="cust_phone">'S25 Warehouse Sale Product List'!$D$62:$F$62</definedName>
    <definedName name="customername">'S25 Warehouse Sale Product List'!$A$60</definedName>
    <definedName name="david_suzuki">'S25 Warehouse Sale Product List'!$F$375</definedName>
    <definedName name="deal_assrtd_bkmrks">'S25 Warehouse Sale Product List'!$F$158</definedName>
    <definedName name="deal_assrtd_pencils">'S25 Warehouse Sale Product List'!$F$159</definedName>
    <definedName name="deal_era_candy">'S25 Warehouse Sale Product List'!#REF!</definedName>
    <definedName name="deal_era_gamer">'S25 Warehouse Sale Product List'!#REF!</definedName>
    <definedName name="deal_era_mermaidtail">'S25 Warehouse Sale Product List'!#REF!</definedName>
    <definedName name="deal_era_rocket">'S25 Warehouse Sale Product List'!#REF!</definedName>
    <definedName name="deal_era_ruler">'S25 Warehouse Sale Product List'!#REF!</definedName>
    <definedName name="deal_era_scented_sweets">'S25 Warehouse Sale Product List'!#REF!</definedName>
    <definedName name="deal_era_sharpener">'S25 Warehouse Sale Product List'!#REF!</definedName>
    <definedName name="deal_era_smartphone">'S25 Warehouse Sale Product List'!#REF!</definedName>
    <definedName name="deal_pen_donutsprinkles">'S25 Warehouse Sale Product List'!#REF!</definedName>
    <definedName name="deal_pen_flamingo">'S25 Warehouse Sale Product List'!#REF!</definedName>
    <definedName name="deal_pen_llama">'S25 Warehouse Sale Product List'!#REF!</definedName>
    <definedName name="deal_pen_mermaidtail">'S25 Warehouse Sale Product List'!#REF!</definedName>
    <definedName name="deal_pen_pompom">'S25 Warehouse Sale Product List'!#REF!</definedName>
    <definedName name="deal_pen_shark">'S25 Warehouse Sale Product List'!$F$164</definedName>
    <definedName name="deal_pen_uv">'S25 Warehouse Sale Product List'!$F$161</definedName>
    <definedName name="deep_end">'S25 Warehouse Sale Product List'!#REF!</definedName>
    <definedName name="deep_snow">'S25 Warehouse Sale Product List'!$F$234</definedName>
    <definedName name="delivery">'S25 Warehouse Sale Product List'!$B$59</definedName>
    <definedName name="dino_era3d">Sch_Tools_Bundles_Imgs!#REF!</definedName>
    <definedName name="discount">'S25 Warehouse Sale Product List'!$E$75</definedName>
    <definedName name="dog_man">'S25 Warehouse Sale Product List'!#REF!</definedName>
    <definedName name="double_down">'S25 Warehouse Sale Product List'!$F$574</definedName>
    <definedName name="elsie_macgill">'S25 Warehouse Sale Product List'!$F$370</definedName>
    <definedName name="era_candy">Sch_Tools_Bundles_Imgs!#REF!</definedName>
    <definedName name="era_game_control">Sch_Tools_Bundles_Imgs!$C$4:$C$5</definedName>
    <definedName name="era_mermaid_tail">Sch_Tools_Bundles_Imgs!#REF!</definedName>
    <definedName name="era_rockets">Sch_Tools_Bundles_Imgs!$D$4:$D$5</definedName>
    <definedName name="era_ruler">Sch_Tools_Bundles_Imgs!$A$4:$A$5</definedName>
    <definedName name="era_sharpener">Sch_Tools_Bundles_Imgs!$B$4:$B$5</definedName>
    <definedName name="era_smart_phone">Sch_Tools_Bundles_Imgs!#REF!</definedName>
    <definedName name="era_sweettreats">Sch_Tools_Bundles_Imgs!#REF!</definedName>
    <definedName name="erth_dragons2">'S25 Warehouse Sale Product List'!$F$92</definedName>
    <definedName name="everthing_awesome">'S25 Warehouse Sale Product List'!#REF!</definedName>
    <definedName name="everything_dinos">'S25 Warehouse Sale Product List'!$F$367</definedName>
    <definedName name="everything_sharks">'S25 Warehouse Sale Product List'!$F$368</definedName>
    <definedName name="everything_space">'S25 Warehouse Sale Product List'!#REF!</definedName>
    <definedName name="fetch_22">'S25 Warehouse Sale Product List'!$F$436</definedName>
    <definedName name="final_due">'S25 Warehouse Sale Product List'!$E$78</definedName>
    <definedName name="forwhom_ballrolls">'S25 Warehouse Sale Product List'!$F$435</definedName>
    <definedName name="fresh_princess">'S25 Warehouse Sale Product List'!$F$257</definedName>
    <definedName name="game_control">Sch_Tools_Bundles_Imgs!$C$4:$C$5</definedName>
    <definedName name="get_me_anotherone">'S25 Warehouse Sale Product List'!$F$279</definedName>
    <definedName name="get_outof_bed">'S25 Warehouse Sale Product List'!$F$260</definedName>
    <definedName name="graphics">'S25 Warehouse Sale Product List'!#REF!</definedName>
    <definedName name="grime_punishment">'S25 Warehouse Sale Product List'!$F$437</definedName>
    <definedName name="gs_hugtree">'S25 Warehouse Sale Product List'!$F$486</definedName>
    <definedName name="gs_kingdom_fantasy">'S25 Warehouse Sale Product List'!$F$487</definedName>
    <definedName name="gs_sewer_rat">'S25 Warehouse Sale Product List'!$F$552</definedName>
    <definedName name="gst">'S25 Warehouse Sale Product List'!$E$79</definedName>
    <definedName name="gstrate">'S25 Warehouse Sale Product List'!$D$41</definedName>
    <definedName name="hair_love">'S25 Warehouse Sale Product List'!$F$266</definedName>
    <definedName name="haunt_me">'S25 Warehouse Sale Product List'!$F$644</definedName>
    <definedName name="haunting">'S25 Warehouse Sale Product List'!$F$645</definedName>
    <definedName name="howtobe_scientist">'S25 Warehouse Sale Product List'!$F$483</definedName>
    <definedName name="iam_hockey_player">'S25 Warehouse Sale Product List'!$F$179</definedName>
    <definedName name="img_erasers">Sch_Tools_Bundles_Imgs!$A$3</definedName>
    <definedName name="invisible_emmie">'S25 Warehouse Sale Product List'!#REF!</definedName>
    <definedName name="irresistible">'S25 Warehouse Sale Product List'!#REF!</definedName>
    <definedName name="just_jaime">'S25 Warehouse Sale Product List'!$F$584</definedName>
    <definedName name="king_kindergaerten">'S25 Warehouse Sale Product List'!#REF!</definedName>
    <definedName name="lego_dc_comics">'S25 Warehouse Sale Product List'!$F$88</definedName>
    <definedName name="lord_of_fleas">'S25 Warehouse Sale Product List'!$F$433</definedName>
    <definedName name="make_this">'S25 Warehouse Sale Product List'!#REF!</definedName>
    <definedName name="makingfriends_drawingboard">'S25 Warehouse Sale Product List'!$F$586</definedName>
    <definedName name="meet_cdns">'S25 Warehouse Sale Product List'!#REF!</definedName>
    <definedName name="meltdown">'S25 Warehouse Sale Product List'!$F$575</definedName>
    <definedName name="moose">'S25 Warehouse Sale Product List'!$F$307</definedName>
    <definedName name="moving_day">'S25 Warehouse Sale Product List'!$F$308</definedName>
    <definedName name="mucus_mayhem">'S25 Warehouse Sale Product List'!$F$567</definedName>
    <definedName name="munsch_bunch">'S25 Warehouse Sale Product List'!#REF!</definedName>
    <definedName name="odd_sisters">'S25 Warehouse Sale Product List'!#REF!</definedName>
    <definedName name="payment">'S25 Warehouse Sale Product List'!$B$68</definedName>
    <definedName name="pen_donut_sprinkles">Sch_Tools_Bundles_Imgs!$B$8:$B$9</definedName>
    <definedName name="pen_flamingo">Sch_Tools_Bundles_Imgs!$C$8:$C$9</definedName>
    <definedName name="pen_llama">Sch_Tools_Bundles_Imgs!#REF!</definedName>
    <definedName name="pen_llama_blue">'S25 Warehouse Sale Product List'!$F$567</definedName>
    <definedName name="pen_mermaid_tail">Sch_Tools_Bundles_Imgs!#REF!</definedName>
    <definedName name="pen_pom_pom">Sch_Tools_Bundles_Imgs!#REF!</definedName>
    <definedName name="pen_shark">Sch_Tools_Bundles_Imgs!$D$8:$D$9</definedName>
    <definedName name="pen_uv">Sch_Tools_Bundles_Imgs!$A$8:$A$9</definedName>
    <definedName name="pete_cat">'S25 Warehouse Sale Product List'!#REF!</definedName>
    <definedName name="petecat_coolcatboogies">'S25 Warehouse Sale Product List'!#REF!</definedName>
    <definedName name="petecat_newguy">'S25 Warehouse Sale Product List'!$F$301</definedName>
    <definedName name="petecat_supermarket">'S25 Warehouse Sale Product List'!#REF!</definedName>
    <definedName name="petecat_world_tour">'S25 Warehouse Sale Product List'!#REF!</definedName>
    <definedName name="po_num">'S25 Warehouse Sale Product List'!$A$71</definedName>
    <definedName name="_xlnm.Print_Titles" localSheetId="1">Pick!$6:$6</definedName>
    <definedName name="_xlnm.Print_Titles" localSheetId="0">'S25 Warehouse Sale Product List'!$86:$86</definedName>
    <definedName name="province">'S25 Warehouse Sale Product List'!$B$41</definedName>
    <definedName name="purch_amt">Invoice_Receipt!$F$21</definedName>
    <definedName name="purch_ship">Invoice_Receipt!$F$24</definedName>
    <definedName name="rewards">'S25 Warehouse Sale Product List'!$B$66</definedName>
    <definedName name="sch_add">'S25 Warehouse Sale Product List'!$A$53:$B$53</definedName>
    <definedName name="sch_city">'S25 Warehouse Sale Product List'!$A$55</definedName>
    <definedName name="sch_phone">'S25 Warehouse Sale Product List'!$D$53</definedName>
    <definedName name="sch_postcode">'S25 Warehouse Sale Product List'!$C$55</definedName>
    <definedName name="sch_prov">'S25 Warehouse Sale Product List'!$B$55</definedName>
    <definedName name="school_name">'S25 Warehouse Sale Product List'!$A$49</definedName>
    <definedName name="school_rules">'S25 Warehouse Sale Product List'!#REF!</definedName>
    <definedName name="science">'S25 Warehouse Sale Product List'!#REF!</definedName>
    <definedName name="shiphandle">'S25 Warehouse Sale Product List'!$E$77</definedName>
    <definedName name="sing_song_bedtime">'S25 Warehouse Sale Product List'!$F$325</definedName>
    <definedName name="smart_phone_era">Sch_Tools_Bundles_Imgs!#REF!</definedName>
    <definedName name="snowwhite_seven_puppoes">'S25 Warehouse Sale Product List'!$F$231</definedName>
    <definedName name="sparkly_bear">Sch_Tools_Bundles_Imgs!#REF!</definedName>
    <definedName name="subtotal">'S25 Warehouse Sale Product List'!$E$76</definedName>
    <definedName name="sunny_side_up_pack">'S25 Warehouse Sale Product List'!$F$95</definedName>
    <definedName name="super_sketchy">'S25 Warehouse Sale Product List'!#REF!</definedName>
    <definedName name="taxrate">'S25 Warehouse Sale Product List'!$C$41</definedName>
    <definedName name="teammate_turnaround">'S25 Warehouse Sale Product List'!$F$219</definedName>
    <definedName name="teamwork">'S25 Warehouse Sale Product List'!#REF!</definedName>
    <definedName name="terry_fox">'S25 Warehouse Sale Product List'!$F$376</definedName>
    <definedName name="therese_casgrain">'S25 Warehouse Sale Product List'!$F$377</definedName>
    <definedName name="thriller">'S25 Warehouse Sale Product List'!#REF!</definedName>
    <definedName name="touch_feel_canada">'S25 Warehouse Sale Product List'!#REF!</definedName>
    <definedName name="ts_crystal_faries">'S25 Warehouse Sale Product List'!$F$521</definedName>
    <definedName name="ts_niagara">'S25 Warehouse Sale Product List'!$F$492</definedName>
    <definedName name="twirlin_torpedoes">'S25 Warehouse Sale Product List'!$F$220</definedName>
    <definedName name="undrowned">'S25 Warehouse Sale Product List'!$F$819</definedName>
    <definedName name="very_favourite">'S25 Warehouse Sale Product List'!$F$289</definedName>
    <definedName name="warehouse">'S25 Warehouse Sale Product List'!$A$44</definedName>
    <definedName name="what_blows_up">'S25 Warehouse Sale Product List'!$F$568</definedName>
    <definedName name="what_woud_shedo_gift">'S25 Warehouse Sale Product List'!$F$93</definedName>
    <definedName name="willie_oree">'S25 Warehouse Sale Product List'!$F$349</definedName>
    <definedName name="with_mightof_angels">'S25 Warehouse Sale Product List'!$F$91</definedName>
    <definedName name="wrecking_ball">'S25 Warehouse Sale Product List'!$F$576</definedName>
    <definedName name="Z_0DD695E2_E0D1_449E_A7F8_DCD56F3E02B4_.wvu.PrintArea" localSheetId="0" hidden="1">'S25 Warehouse Sale Product List'!$A$86:$G$349</definedName>
    <definedName name="Z_0DD695E2_E0D1_449E_A7F8_DCD56F3E02B4_.wvu.PrintTitles" localSheetId="0" hidden="1">'S25 Warehouse Sale Product List'!$86:$86</definedName>
  </definedNames>
  <calcPr calcId="191029"/>
  <customWorkbookViews>
    <customWorkbookView name="Engler Caroline - Personal View" guid="{0DD695E2-E0D1-449E-A7F8-DCD56F3E02B4}" mergeInterval="0" personalView="1" maximized="1" windowWidth="143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0" i="1" l="1"/>
  <c r="G166" i="1"/>
  <c r="G167" i="1"/>
  <c r="G168" i="1"/>
  <c r="G169" i="1"/>
  <c r="G170" i="1"/>
  <c r="G171" i="1"/>
  <c r="G172" i="1"/>
  <c r="G173" i="1"/>
  <c r="G174" i="1"/>
  <c r="G897" i="1"/>
  <c r="G896" i="1"/>
  <c r="G786" i="1"/>
  <c r="G785" i="1"/>
  <c r="G784" i="1"/>
  <c r="G783" i="1"/>
  <c r="G782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7" i="1"/>
  <c r="G788" i="1"/>
  <c r="G789" i="1"/>
  <c r="G790" i="1"/>
  <c r="G791" i="1"/>
  <c r="G792" i="1"/>
  <c r="E2" i="2"/>
  <c r="D1" i="2"/>
  <c r="C59" i="1"/>
  <c r="A14" i="3"/>
  <c r="A13" i="3"/>
  <c r="A12" i="3"/>
  <c r="A11" i="3"/>
  <c r="A5" i="3"/>
  <c r="G175" i="1" l="1"/>
  <c r="G176" i="1"/>
  <c r="G165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8" i="1"/>
  <c r="G899" i="1"/>
  <c r="G159" i="1" l="1"/>
  <c r="G158" i="1"/>
  <c r="G102" i="1"/>
  <c r="G103" i="1"/>
  <c r="G162" i="1" l="1"/>
  <c r="G163" i="1"/>
  <c r="G106" i="1"/>
  <c r="G107" i="1"/>
  <c r="G108" i="1"/>
  <c r="G109" i="1"/>
  <c r="G110" i="1"/>
  <c r="G111" i="1"/>
  <c r="G112" i="1"/>
  <c r="G113" i="1"/>
  <c r="E77" i="1" l="1"/>
  <c r="C68" i="1"/>
  <c r="G96" i="1"/>
  <c r="G97" i="1"/>
  <c r="G98" i="1"/>
  <c r="G99" i="1"/>
  <c r="G100" i="1"/>
  <c r="G101" i="1"/>
  <c r="G104" i="1"/>
  <c r="G105" i="1"/>
  <c r="G89" i="1" l="1"/>
  <c r="G90" i="1"/>
  <c r="G91" i="1"/>
  <c r="G92" i="1"/>
  <c r="G93" i="1"/>
  <c r="G94" i="1"/>
  <c r="G95" i="1"/>
  <c r="G161" i="1" l="1"/>
  <c r="G164" i="1"/>
  <c r="G88" i="1"/>
  <c r="A71" i="1" l="1"/>
  <c r="E747" i="2" l="1"/>
  <c r="E74" i="1"/>
  <c r="E76" i="1" s="1"/>
  <c r="E78" i="1" s="1"/>
  <c r="E79" i="1" s="1"/>
  <c r="F24" i="3"/>
  <c r="C72" i="1"/>
  <c r="A72" i="1"/>
  <c r="E226" i="2" s="1"/>
  <c r="E731" i="2" l="1"/>
  <c r="E734" i="2"/>
  <c r="E749" i="2"/>
  <c r="E732" i="2"/>
  <c r="E740" i="2"/>
  <c r="E748" i="2"/>
  <c r="E738" i="2"/>
  <c r="E746" i="2"/>
  <c r="E735" i="2"/>
  <c r="E737" i="2"/>
  <c r="E733" i="2"/>
  <c r="E743" i="2"/>
  <c r="E736" i="2"/>
  <c r="E739" i="2"/>
  <c r="E744" i="2"/>
  <c r="E730" i="2"/>
  <c r="E745" i="2"/>
  <c r="E742" i="2"/>
  <c r="E741" i="2"/>
  <c r="E729" i="2"/>
  <c r="E288" i="2"/>
  <c r="E231" i="2"/>
  <c r="E247" i="2"/>
  <c r="E263" i="2"/>
  <c r="E295" i="2"/>
  <c r="E236" i="2"/>
  <c r="E304" i="2"/>
  <c r="E234" i="2"/>
  <c r="E298" i="2"/>
  <c r="E314" i="2"/>
  <c r="E219" i="2"/>
  <c r="E274" i="2"/>
  <c r="E307" i="2"/>
  <c r="E228" i="2"/>
  <c r="E252" i="2"/>
  <c r="E276" i="2"/>
  <c r="E308" i="2"/>
  <c r="E270" i="2"/>
  <c r="E275" i="2"/>
  <c r="E315" i="2"/>
  <c r="E220" i="2"/>
  <c r="E712" i="2"/>
  <c r="E223" i="2"/>
  <c r="E239" i="2"/>
  <c r="E255" i="2"/>
  <c r="E718" i="2"/>
  <c r="E245" i="2"/>
  <c r="E277" i="2"/>
  <c r="E293" i="2"/>
  <c r="E230" i="2"/>
  <c r="E233" i="2"/>
  <c r="E294" i="2"/>
  <c r="E714" i="2"/>
  <c r="E279" i="2"/>
  <c r="E318" i="2"/>
  <c r="E260" i="2"/>
  <c r="E268" i="2"/>
  <c r="E710" i="2"/>
  <c r="E717" i="2"/>
  <c r="E244" i="2"/>
  <c r="E309" i="2"/>
  <c r="E218" i="2"/>
  <c r="E720" i="2"/>
  <c r="E225" i="2"/>
  <c r="E249" i="2"/>
  <c r="E221" i="2"/>
  <c r="E238" i="2"/>
  <c r="E241" i="2"/>
  <c r="E265" i="2"/>
  <c r="E237" i="2"/>
  <c r="E254" i="2"/>
  <c r="E257" i="2"/>
  <c r="E281" i="2"/>
  <c r="E253" i="2"/>
  <c r="E269" i="2"/>
  <c r="E272" i="2"/>
  <c r="E297" i="2"/>
  <c r="E289" i="2"/>
  <c r="E286" i="2"/>
  <c r="E259" i="2"/>
  <c r="E313" i="2"/>
  <c r="E285" i="2"/>
  <c r="E302" i="2"/>
  <c r="E258" i="2"/>
  <c r="E242" i="2"/>
  <c r="E278" i="2"/>
  <c r="E235" i="2"/>
  <c r="E301" i="2"/>
  <c r="E311" i="2"/>
  <c r="E287" i="2"/>
  <c r="E273" i="2"/>
  <c r="E310" i="2"/>
  <c r="E251" i="2"/>
  <c r="E317" i="2"/>
  <c r="E721" i="2"/>
  <c r="E224" i="2"/>
  <c r="E290" i="2"/>
  <c r="E296" i="2"/>
  <c r="E267" i="2"/>
  <c r="E716" i="2"/>
  <c r="E232" i="2"/>
  <c r="E240" i="2"/>
  <c r="E306" i="2"/>
  <c r="E283" i="2"/>
  <c r="E107" i="2"/>
  <c r="E312" i="2"/>
  <c r="E243" i="2"/>
  <c r="E248" i="2"/>
  <c r="E256" i="2"/>
  <c r="E227" i="2"/>
  <c r="E217" i="2"/>
  <c r="E299" i="2"/>
  <c r="E291" i="2"/>
  <c r="E222" i="2"/>
  <c r="E271" i="2"/>
  <c r="E108" i="2"/>
  <c r="E719" i="2"/>
  <c r="E250" i="2"/>
  <c r="E284" i="2"/>
  <c r="E292" i="2"/>
  <c r="E264" i="2"/>
  <c r="E303" i="2"/>
  <c r="E305" i="2"/>
  <c r="E246" i="2"/>
  <c r="E266" i="2"/>
  <c r="E300" i="2"/>
  <c r="E229" i="2"/>
  <c r="E280" i="2"/>
  <c r="E319" i="2"/>
  <c r="E715" i="2"/>
  <c r="E262" i="2"/>
  <c r="E282" i="2"/>
  <c r="E316" i="2"/>
  <c r="E261" i="2"/>
  <c r="E711" i="2"/>
  <c r="E713" i="2"/>
  <c r="E768" i="2"/>
  <c r="E158" i="2"/>
  <c r="E37" i="2"/>
  <c r="E544" i="2"/>
  <c r="E79" i="2"/>
  <c r="E357" i="2"/>
  <c r="E705" i="2"/>
  <c r="E486" i="2"/>
  <c r="E651" i="2"/>
  <c r="E754" i="2"/>
  <c r="E762" i="2"/>
  <c r="E501" i="2"/>
  <c r="E631" i="2"/>
  <c r="E85" i="2"/>
  <c r="E199" i="2"/>
  <c r="E351" i="2"/>
  <c r="E496" i="2"/>
  <c r="E438" i="2"/>
  <c r="E7" i="2"/>
  <c r="E436" i="2"/>
  <c r="E101" i="2"/>
  <c r="E491" i="2"/>
  <c r="E665" i="2"/>
  <c r="E691" i="2"/>
  <c r="E484" i="2"/>
  <c r="E173" i="2"/>
  <c r="E41" i="2"/>
  <c r="E559" i="2"/>
  <c r="E325" i="2"/>
  <c r="E676" i="2"/>
  <c r="E657" i="2"/>
  <c r="E71" i="2"/>
  <c r="E384" i="2"/>
  <c r="E328" i="2"/>
  <c r="E129" i="2"/>
  <c r="E599" i="2"/>
  <c r="E13" i="2"/>
  <c r="E724" i="2"/>
  <c r="E422" i="2"/>
  <c r="E49" i="2"/>
  <c r="E413" i="2"/>
  <c r="E514" i="2"/>
  <c r="E790" i="2"/>
  <c r="E564" i="2"/>
  <c r="E697" i="2"/>
  <c r="E795" i="2"/>
  <c r="E692" i="2"/>
  <c r="E668" i="2"/>
  <c r="E460" i="2"/>
  <c r="E149" i="2"/>
  <c r="E702" i="2"/>
  <c r="E453" i="2"/>
  <c r="E459" i="2"/>
  <c r="E17" i="2"/>
  <c r="E653" i="2"/>
  <c r="E625" i="2"/>
  <c r="E55" i="2"/>
  <c r="E368" i="2"/>
  <c r="E177" i="2"/>
  <c r="E95" i="2"/>
  <c r="E583" i="2"/>
  <c r="E809" i="2"/>
  <c r="E440" i="2"/>
  <c r="E406" i="2"/>
  <c r="E789" i="2"/>
  <c r="E72" i="2"/>
  <c r="E344" i="2"/>
  <c r="E52" i="2"/>
  <c r="E160" i="2"/>
  <c r="E138" i="2"/>
  <c r="E57" i="2"/>
  <c r="E689" i="2"/>
  <c r="E25" i="2"/>
  <c r="E700" i="2"/>
  <c r="E725" i="2"/>
  <c r="E785" i="2"/>
  <c r="E47" i="2"/>
  <c r="E645" i="2"/>
  <c r="E46" i="2"/>
  <c r="E50" i="2"/>
  <c r="E30" i="2"/>
  <c r="E767" i="2"/>
  <c r="E562" i="2"/>
  <c r="E40" i="2"/>
  <c r="E555" i="2"/>
  <c r="E683" i="2"/>
  <c r="E655" i="2"/>
  <c r="E398" i="2"/>
  <c r="E465" i="2"/>
  <c r="E792" i="2"/>
  <c r="E185" i="2"/>
  <c r="E14" i="2"/>
  <c r="E584" i="2"/>
  <c r="E503" i="2"/>
  <c r="E617" i="2"/>
  <c r="E142" i="2"/>
  <c r="E56" i="2"/>
  <c r="E377" i="2"/>
  <c r="E461" i="2"/>
  <c r="E527" i="2"/>
  <c r="E26" i="2"/>
  <c r="E210" i="2"/>
  <c r="E794" i="2"/>
  <c r="E504" i="2"/>
  <c r="E669" i="2"/>
  <c r="E62" i="2"/>
  <c r="E613" i="2"/>
  <c r="E378" i="2"/>
  <c r="E15" i="2"/>
  <c r="E570" i="2"/>
  <c r="E616" i="2"/>
  <c r="E687" i="2"/>
  <c r="E333" i="2"/>
  <c r="E563" i="2"/>
  <c r="E443" i="2"/>
  <c r="E16" i="2"/>
  <c r="E586" i="2"/>
  <c r="E372" i="2"/>
  <c r="E449" i="2"/>
  <c r="E778" i="2"/>
  <c r="E169" i="2"/>
  <c r="E810" i="2"/>
  <c r="E552" i="2"/>
  <c r="E391" i="2"/>
  <c r="E585" i="2"/>
  <c r="E694" i="2"/>
  <c r="E126" i="2"/>
  <c r="E189" i="2"/>
  <c r="E80" i="2"/>
  <c r="E479" i="2"/>
  <c r="E758" i="2"/>
  <c r="E176" i="2"/>
  <c r="E139" i="2"/>
  <c r="E109" i="2"/>
  <c r="E404" i="2"/>
  <c r="E403" i="2"/>
  <c r="E777" i="2"/>
  <c r="E647" i="2"/>
  <c r="E808" i="2"/>
  <c r="E330" i="2"/>
  <c r="E379" i="2"/>
  <c r="E63" i="2"/>
  <c r="E470" i="2"/>
  <c r="E114" i="2"/>
  <c r="E558" i="2"/>
  <c r="E87" i="2"/>
  <c r="E29" i="2"/>
  <c r="E462" i="2"/>
  <c r="E434" i="2"/>
  <c r="E39" i="2"/>
  <c r="E551" i="2"/>
  <c r="E776" i="2"/>
  <c r="E593" i="2"/>
  <c r="E782" i="2"/>
  <c r="E412" i="2"/>
  <c r="E546" i="2"/>
  <c r="E66" i="2"/>
  <c r="E426" i="2"/>
  <c r="E147" i="2"/>
  <c r="E100" i="2"/>
  <c r="E522" i="2"/>
  <c r="E98" i="2"/>
  <c r="E387" i="2"/>
  <c r="E190" i="2"/>
  <c r="E626" i="2"/>
  <c r="E547" i="2"/>
  <c r="E494" i="2"/>
  <c r="E516" i="2"/>
  <c r="E807" i="2"/>
  <c r="E332" i="2"/>
  <c r="E323" i="2"/>
  <c r="E580" i="2"/>
  <c r="E21" i="2"/>
  <c r="E675" i="2"/>
  <c r="E591" i="2"/>
  <c r="E446" i="2"/>
  <c r="E523" i="2"/>
  <c r="E444" i="2"/>
  <c r="E415" i="2"/>
  <c r="E338" i="2"/>
  <c r="E707" i="2"/>
  <c r="E637" i="2"/>
  <c r="E801" i="2"/>
  <c r="E196" i="2"/>
  <c r="E508" i="2"/>
  <c r="E556" i="2"/>
  <c r="E348" i="2"/>
  <c r="E433" i="2"/>
  <c r="E640" i="2"/>
  <c r="E153" i="2"/>
  <c r="E783" i="2"/>
  <c r="E536" i="2"/>
  <c r="E375" i="2"/>
  <c r="E553" i="2"/>
  <c r="E678" i="2"/>
  <c r="E110" i="2"/>
  <c r="E206" i="2"/>
  <c r="E430" i="2"/>
  <c r="E579" i="2"/>
  <c r="E337" i="2"/>
  <c r="E502" i="2"/>
  <c r="E165" i="2"/>
  <c r="E133" i="2"/>
  <c r="E43" i="2"/>
  <c r="E321" i="2"/>
  <c r="E345" i="2"/>
  <c r="E541" i="2"/>
  <c r="E774" i="2"/>
  <c r="E636" i="2"/>
  <c r="E103" i="2"/>
  <c r="E143" i="2"/>
  <c r="E347" i="2"/>
  <c r="E727" i="2"/>
  <c r="E684" i="2"/>
  <c r="E178" i="2"/>
  <c r="E813" i="2"/>
  <c r="E671" i="2"/>
  <c r="E634" i="2"/>
  <c r="E609" i="2"/>
  <c r="E618" i="2"/>
  <c r="E572" i="2"/>
  <c r="E761" i="2"/>
  <c r="E450" i="2"/>
  <c r="E360" i="2"/>
  <c r="E411" i="2"/>
  <c r="E621" i="2"/>
  <c r="E701" i="2"/>
  <c r="E577" i="2"/>
  <c r="E159" i="2"/>
  <c r="E573" i="2"/>
  <c r="E590" i="2"/>
  <c r="E495" i="2"/>
  <c r="E211" i="2"/>
  <c r="E780" i="2"/>
  <c r="E195" i="2"/>
  <c r="E136" i="2"/>
  <c r="E359" i="2"/>
  <c r="E329" i="2"/>
  <c r="E627" i="2"/>
  <c r="E589" i="2"/>
  <c r="E396" i="2"/>
  <c r="E214" i="2"/>
  <c r="E394" i="2"/>
  <c r="E365" i="2"/>
  <c r="E183" i="2"/>
  <c r="E610" i="2"/>
  <c r="E788" i="2"/>
  <c r="E708" i="2"/>
  <c r="E141" i="2"/>
  <c r="E581" i="2"/>
  <c r="E478" i="2"/>
  <c r="E167" i="2"/>
  <c r="E401" i="2"/>
  <c r="E608" i="2"/>
  <c r="E22" i="2"/>
  <c r="E815" i="2"/>
  <c r="E424" i="2"/>
  <c r="E343" i="2"/>
  <c r="E194" i="2"/>
  <c r="E646" i="2"/>
  <c r="E60" i="2"/>
  <c r="E549" i="2"/>
  <c r="E135" i="2"/>
  <c r="E19" i="2"/>
  <c r="E791" i="2"/>
  <c r="E698" i="2"/>
  <c r="E32" i="2"/>
  <c r="E11" i="2"/>
  <c r="E528" i="2"/>
  <c r="E811" i="2"/>
  <c r="E383" i="2"/>
  <c r="E800" i="2"/>
  <c r="E512" i="2"/>
  <c r="E784" i="2"/>
  <c r="E73" i="2"/>
  <c r="E814" i="2"/>
  <c r="E673" i="2"/>
  <c r="E757" i="2"/>
  <c r="E485" i="2"/>
  <c r="E596" i="2"/>
  <c r="E530" i="2"/>
  <c r="E628" i="2"/>
  <c r="E408" i="2"/>
  <c r="E639" i="2"/>
  <c r="E650" i="2"/>
  <c r="E410" i="2"/>
  <c r="E150" i="2"/>
  <c r="E535" i="2"/>
  <c r="E539" i="2"/>
  <c r="E623" i="2"/>
  <c r="E8" i="2"/>
  <c r="E806" i="2"/>
  <c r="E804" i="2"/>
  <c r="E519" i="2"/>
  <c r="E435" i="2"/>
  <c r="E467" i="2"/>
  <c r="E75" i="2"/>
  <c r="E420" i="2"/>
  <c r="E389" i="2"/>
  <c r="E607" i="2"/>
  <c r="E417" i="2"/>
  <c r="E771" i="2"/>
  <c r="E662" i="2"/>
  <c r="E490" i="2"/>
  <c r="E726" i="2"/>
  <c r="E525" i="2"/>
  <c r="E386" i="2"/>
  <c r="E166" i="2"/>
  <c r="E130" i="2"/>
  <c r="E370" i="2"/>
  <c r="E188" i="2"/>
  <c r="E366" i="2"/>
  <c r="E212" i="2"/>
  <c r="E157" i="2"/>
  <c r="E532" i="2"/>
  <c r="E612" i="2"/>
  <c r="E588" i="2"/>
  <c r="E117" i="2"/>
  <c r="E557" i="2"/>
  <c r="E629" i="2"/>
  <c r="E140" i="2"/>
  <c r="E369" i="2"/>
  <c r="E592" i="2"/>
  <c r="E633" i="2"/>
  <c r="E392" i="2"/>
  <c r="E327" i="2"/>
  <c r="E145" i="2"/>
  <c r="E534" i="2"/>
  <c r="E44" i="2"/>
  <c r="E33" i="2"/>
  <c r="E706" i="2"/>
  <c r="E615" i="2"/>
  <c r="E812" i="2"/>
  <c r="E644" i="2"/>
  <c r="E355" i="2"/>
  <c r="E352" i="2"/>
  <c r="E390" i="2"/>
  <c r="E155" i="2"/>
  <c r="E594" i="2"/>
  <c r="E452" i="2"/>
  <c r="E336" i="2"/>
  <c r="E175" i="2"/>
  <c r="E51" i="2"/>
  <c r="E382" i="2"/>
  <c r="E681" i="2"/>
  <c r="E320" i="2"/>
  <c r="E193" i="2"/>
  <c r="E766" i="2"/>
  <c r="E542" i="2"/>
  <c r="E709" i="2"/>
  <c r="E35" i="2"/>
  <c r="E418" i="2"/>
  <c r="E587" i="2"/>
  <c r="E168" i="2"/>
  <c r="E506" i="2"/>
  <c r="E624" i="2"/>
  <c r="E488" i="2"/>
  <c r="E76" i="2"/>
  <c r="E421" i="2"/>
  <c r="E74" i="2"/>
  <c r="E59" i="2"/>
  <c r="E619" i="2"/>
  <c r="E346" i="2"/>
  <c r="E164" i="2"/>
  <c r="E82" i="2"/>
  <c r="E184" i="2"/>
  <c r="E132" i="2"/>
  <c r="E482" i="2"/>
  <c r="E174" i="2"/>
  <c r="E179" i="2"/>
  <c r="E65" i="2"/>
  <c r="E531" i="2"/>
  <c r="E605" i="2"/>
  <c r="E116" i="2"/>
  <c r="E353" i="2"/>
  <c r="E576" i="2"/>
  <c r="E803" i="2"/>
  <c r="E409" i="2"/>
  <c r="E376" i="2"/>
  <c r="E192" i="2"/>
  <c r="E113" i="2"/>
  <c r="E518" i="2"/>
  <c r="E28" i="2"/>
  <c r="E125" i="2"/>
  <c r="E699" i="2"/>
  <c r="E181" i="2"/>
  <c r="E204" i="2"/>
  <c r="E499" i="2"/>
  <c r="E437" i="2"/>
  <c r="E362" i="2"/>
  <c r="E215" i="2"/>
  <c r="E597" i="2"/>
  <c r="E83" i="2"/>
  <c r="E468" i="2"/>
  <c r="E339" i="2"/>
  <c r="E620" i="2"/>
  <c r="E104" i="2"/>
  <c r="E203" i="2"/>
  <c r="E354" i="2"/>
  <c r="E48" i="2"/>
  <c r="E507" i="2"/>
  <c r="E760" i="2"/>
  <c r="E802" i="2"/>
  <c r="E89" i="2"/>
  <c r="E69" i="2"/>
  <c r="E429" i="2"/>
  <c r="E606" i="2"/>
  <c r="E728" i="2"/>
  <c r="E322" i="2"/>
  <c r="E641" i="2"/>
  <c r="E385" i="2"/>
  <c r="E23" i="2"/>
  <c r="E560" i="2"/>
  <c r="E201" i="2"/>
  <c r="E763" i="2"/>
  <c r="E162" i="2"/>
  <c r="E456" i="2"/>
  <c r="E567" i="2"/>
  <c r="E208" i="2"/>
  <c r="E770" i="2"/>
  <c r="E31" i="2"/>
  <c r="E722" i="2"/>
  <c r="E454" i="2"/>
  <c r="E92" i="2"/>
  <c r="E198" i="2"/>
  <c r="E88" i="2"/>
  <c r="E161" i="2"/>
  <c r="E601" i="2"/>
  <c r="E209" i="2"/>
  <c r="E487" i="2"/>
  <c r="E127" i="2"/>
  <c r="E521" i="2"/>
  <c r="E680" i="2"/>
  <c r="E630" i="2"/>
  <c r="E374" i="2"/>
  <c r="E12" i="2"/>
  <c r="E469" i="2"/>
  <c r="E793" i="2"/>
  <c r="E765" i="2"/>
  <c r="E604" i="2"/>
  <c r="E202" i="2"/>
  <c r="E216" i="2"/>
  <c r="E690" i="2"/>
  <c r="E643" i="2"/>
  <c r="E180" i="2"/>
  <c r="E666" i="2"/>
  <c r="E205" i="2"/>
  <c r="E574" i="2"/>
  <c r="E58" i="2"/>
  <c r="E445" i="2"/>
  <c r="E213" i="2"/>
  <c r="E595" i="2"/>
  <c r="E81" i="2"/>
  <c r="E466" i="2"/>
  <c r="E773" i="2"/>
  <c r="E405" i="2"/>
  <c r="E96" i="2"/>
  <c r="E20" i="2"/>
  <c r="E197" i="2"/>
  <c r="E660" i="2"/>
  <c r="E451" i="2"/>
  <c r="E759" i="2"/>
  <c r="E380" i="2"/>
  <c r="E172" i="2"/>
  <c r="E402" i="2"/>
  <c r="E578" i="2"/>
  <c r="E64" i="2"/>
  <c r="E545" i="2"/>
  <c r="E186" i="2"/>
  <c r="E464" i="2"/>
  <c r="E102" i="2"/>
  <c r="E144" i="2"/>
  <c r="E569" i="2"/>
  <c r="E772" i="2"/>
  <c r="E471" i="2"/>
  <c r="E111" i="2"/>
  <c r="E489" i="2"/>
  <c r="E632" i="2"/>
  <c r="E614" i="2"/>
  <c r="E358" i="2"/>
  <c r="E602" i="2"/>
  <c r="E105" i="2"/>
  <c r="E122" i="2"/>
  <c r="E477" i="2"/>
  <c r="E764" i="2"/>
  <c r="E511" i="2"/>
  <c r="E565" i="2"/>
  <c r="E34" i="2"/>
  <c r="E419" i="2"/>
  <c r="E693" i="2"/>
  <c r="E187" i="2"/>
  <c r="E571" i="2"/>
  <c r="E53" i="2"/>
  <c r="E442" i="2"/>
  <c r="E685" i="2"/>
  <c r="E200" i="2"/>
  <c r="E68" i="2"/>
  <c r="E171" i="2"/>
  <c r="E533" i="2"/>
  <c r="E427" i="2"/>
  <c r="E638" i="2"/>
  <c r="E703" i="2"/>
  <c r="E148" i="2"/>
  <c r="E350" i="2"/>
  <c r="E554" i="2"/>
  <c r="E36" i="2"/>
  <c r="E529" i="2"/>
  <c r="E170" i="2"/>
  <c r="E704" i="2"/>
  <c r="E448" i="2"/>
  <c r="E86" i="2"/>
  <c r="E128" i="2"/>
  <c r="E537" i="2"/>
  <c r="E723" i="2"/>
  <c r="E455" i="2"/>
  <c r="E93" i="2"/>
  <c r="E457" i="2"/>
  <c r="E600" i="2"/>
  <c r="E598" i="2"/>
  <c r="E342" i="2"/>
  <c r="E796" i="2"/>
  <c r="E775" i="2"/>
  <c r="E509" i="2"/>
  <c r="E480" i="2"/>
  <c r="E115" i="2"/>
  <c r="E548" i="2"/>
  <c r="E9" i="2"/>
  <c r="E575" i="2"/>
  <c r="E686" i="2"/>
  <c r="E524" i="2"/>
  <c r="E395" i="2"/>
  <c r="E670" i="2"/>
  <c r="E163" i="2"/>
  <c r="E543" i="2"/>
  <c r="E27" i="2"/>
  <c r="E414" i="2"/>
  <c r="E661" i="2"/>
  <c r="E97" i="2"/>
  <c r="E42" i="2"/>
  <c r="E611" i="2"/>
  <c r="E146" i="2"/>
  <c r="E431" i="2"/>
  <c r="E399" i="2"/>
  <c r="E356" i="2"/>
  <c r="E682" i="2"/>
  <c r="E119" i="2"/>
  <c r="E526" i="2"/>
  <c r="E10" i="2"/>
  <c r="E513" i="2"/>
  <c r="E154" i="2"/>
  <c r="E688" i="2"/>
  <c r="E432" i="2"/>
  <c r="E70" i="2"/>
  <c r="E112" i="2"/>
  <c r="E505" i="2"/>
  <c r="E696" i="2"/>
  <c r="E695" i="2"/>
  <c r="E439" i="2"/>
  <c r="E77" i="2"/>
  <c r="E425" i="2"/>
  <c r="E568" i="2"/>
  <c r="E582" i="2"/>
  <c r="E326" i="2"/>
  <c r="E781" i="2"/>
  <c r="E84" i="2"/>
  <c r="E492" i="2"/>
  <c r="E324" i="2"/>
  <c r="E458" i="2"/>
  <c r="E561" i="2"/>
  <c r="E447" i="2"/>
  <c r="E131" i="2"/>
  <c r="E397" i="2"/>
  <c r="E335" i="2"/>
  <c r="E99" i="2"/>
  <c r="E540" i="2"/>
  <c r="E463" i="2"/>
  <c r="E642" i="2"/>
  <c r="E652" i="2"/>
  <c r="E603" i="2"/>
  <c r="E24" i="2"/>
  <c r="E475" i="2"/>
  <c r="E363" i="2"/>
  <c r="E182" i="2"/>
  <c r="E498" i="2"/>
  <c r="E797" i="2"/>
  <c r="E367" i="2"/>
  <c r="E649" i="2"/>
  <c r="E134" i="2"/>
  <c r="E517" i="2"/>
  <c r="E755" i="2"/>
  <c r="E388" i="2"/>
  <c r="E538" i="2"/>
  <c r="E786" i="2"/>
  <c r="E18" i="2"/>
  <c r="E483" i="2"/>
  <c r="E118" i="2"/>
  <c r="E331" i="2"/>
  <c r="E373" i="2"/>
  <c r="E124" i="2"/>
  <c r="E658" i="2"/>
  <c r="E91" i="2"/>
  <c r="E677" i="2"/>
  <c r="E500" i="2"/>
  <c r="E799" i="2"/>
  <c r="E497" i="2"/>
  <c r="E137" i="2"/>
  <c r="E672" i="2"/>
  <c r="E416" i="2"/>
  <c r="E54" i="2"/>
  <c r="E94" i="2"/>
  <c r="E473" i="2"/>
  <c r="E664" i="2"/>
  <c r="E679" i="2"/>
  <c r="E423" i="2"/>
  <c r="E61" i="2"/>
  <c r="E393" i="2"/>
  <c r="E520" i="2"/>
  <c r="E566" i="2"/>
  <c r="E207" i="2"/>
  <c r="E769" i="2"/>
  <c r="E340" i="2"/>
  <c r="E151" i="2"/>
  <c r="E428" i="2"/>
  <c r="E120" i="2"/>
  <c r="E667" i="2"/>
  <c r="E334" i="2"/>
  <c r="E152" i="2"/>
  <c r="E798" i="2"/>
  <c r="E515" i="2"/>
  <c r="E371" i="2"/>
  <c r="E156" i="2"/>
  <c r="E674" i="2"/>
  <c r="E474" i="2"/>
  <c r="E341" i="2"/>
  <c r="E622" i="2"/>
  <c r="E106" i="2"/>
  <c r="E493" i="2"/>
  <c r="E364" i="2"/>
  <c r="E510" i="2"/>
  <c r="E659" i="2"/>
  <c r="E805" i="2"/>
  <c r="E381" i="2"/>
  <c r="E90" i="2"/>
  <c r="E123" i="2"/>
  <c r="E349" i="2"/>
  <c r="E787" i="2"/>
  <c r="E635" i="2"/>
  <c r="E67" i="2"/>
  <c r="E654" i="2"/>
  <c r="E476" i="2"/>
  <c r="E779" i="2"/>
  <c r="E481" i="2"/>
  <c r="E121" i="2"/>
  <c r="E656" i="2"/>
  <c r="E400" i="2"/>
  <c r="E38" i="2"/>
  <c r="E78" i="2"/>
  <c r="E441" i="2"/>
  <c r="E648" i="2"/>
  <c r="E663" i="2"/>
  <c r="E407" i="2"/>
  <c r="E45" i="2"/>
  <c r="E361" i="2"/>
  <c r="E472" i="2"/>
  <c r="E550" i="2"/>
  <c r="E191" i="2"/>
  <c r="E750" i="2"/>
  <c r="E752" i="2"/>
  <c r="E753" i="2"/>
  <c r="E756" i="2"/>
  <c r="E751" i="2"/>
  <c r="E75" i="1"/>
  <c r="B79" i="1"/>
  <c r="C71" i="1"/>
  <c r="E3" i="2" l="1"/>
  <c r="C21" i="3"/>
  <c r="B41" i="1" l="1"/>
  <c r="C41" i="1" s="1"/>
  <c r="C1" i="2" l="1"/>
  <c r="E12" i="3" l="1"/>
  <c r="C5" i="2" l="1"/>
  <c r="C29" i="3" l="1"/>
  <c r="A15" i="3" l="1"/>
  <c r="C3" i="2" l="1"/>
  <c r="C2" i="2"/>
  <c r="F16" i="3" l="1"/>
  <c r="F10" i="3"/>
  <c r="F21" i="3" l="1"/>
  <c r="C27" i="3" l="1"/>
  <c r="F29" i="3"/>
  <c r="F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Hartley, Mary Lou</author>
  </authors>
  <commentList>
    <comment ref="F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Today's date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Enter name of school or board depending on what was completed on PO form
</t>
        </r>
      </text>
    </comment>
    <comment ref="F12" authorId="1" shapeId="0" xr:uid="{00000000-0006-0000-0200-000003000000}">
      <text>
        <r>
          <rPr>
            <sz val="9"/>
            <color indexed="81"/>
            <rFont val="Tahoma"/>
            <family val="2"/>
          </rPr>
          <t xml:space="preserve">Must have a PO 
reference # if invoicing
board
</t>
        </r>
      </text>
    </comment>
    <comment ref="F14" authorId="1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Invoice number
</t>
        </r>
      </text>
    </comment>
  </commentList>
</comments>
</file>

<file path=xl/sharedStrings.xml><?xml version="1.0" encoding="utf-8"?>
<sst xmlns="http://schemas.openxmlformats.org/spreadsheetml/2006/main" count="2713" uniqueCount="985">
  <si>
    <t>Loc.</t>
  </si>
  <si>
    <t>Title/Titre</t>
  </si>
  <si>
    <t>Price/Prix</t>
  </si>
  <si>
    <t>ENGLISH TITLES/ LIVRES EN ANGLAIS</t>
  </si>
  <si>
    <t>🍁</t>
  </si>
  <si>
    <t>Redeeming Book Fair Rewards?</t>
  </si>
  <si>
    <t>Yes</t>
  </si>
  <si>
    <t>Sub-total:</t>
  </si>
  <si>
    <t>SCHOLASTIC USE ONLY</t>
  </si>
  <si>
    <t>Free gift?</t>
  </si>
  <si>
    <t>Completed by:</t>
  </si>
  <si>
    <t>Customer Name:</t>
  </si>
  <si>
    <t>School Name:</t>
  </si>
  <si>
    <t>Chairperson:</t>
  </si>
  <si>
    <t>QTY</t>
  </si>
  <si>
    <t>Title</t>
  </si>
  <si>
    <t>ISBN</t>
  </si>
  <si>
    <t>OPUS</t>
  </si>
  <si>
    <t>A/C #:</t>
  </si>
  <si>
    <t>REMOTE CHAIRPERSON APPRECIATION WAREHOUSE SALE / VENTE D'ENTREPÔT</t>
  </si>
  <si>
    <t>Grade Level/ 
Niveau scolaire</t>
  </si>
  <si>
    <t>CANADIAN?
/CANADIEN?</t>
  </si>
  <si>
    <t>Order Quantity/
Quantité commandée</t>
  </si>
  <si>
    <t>Total (Before Discount)/
Total (avant la réduction)</t>
  </si>
  <si>
    <t xml:space="preserve"> </t>
  </si>
  <si>
    <t>Date:</t>
  </si>
  <si>
    <t>Invoice #</t>
  </si>
  <si>
    <t>Account #</t>
  </si>
  <si>
    <t>Description</t>
  </si>
  <si>
    <t>Total</t>
  </si>
  <si>
    <t xml:space="preserve">Assorted books purchased by  </t>
  </si>
  <si>
    <t>TERMS:   5  DAYS</t>
  </si>
  <si>
    <t>Scholastic Book Fairs Accounts Receivable</t>
  </si>
  <si>
    <t>175 Hillmount Road</t>
  </si>
  <si>
    <t>Markham,  Ontario</t>
  </si>
  <si>
    <t>L6C 1Z7</t>
  </si>
  <si>
    <t>Credit card (VISA/Mastercard/AMEX) / Carte de crédit (VISA/Mastercard/AMEX)</t>
  </si>
  <si>
    <t>Invoice School / Facturer à l'école</t>
  </si>
  <si>
    <t>Invoice School using Purchase Order / Facturer à l'école avec un bon de commande</t>
  </si>
  <si>
    <t>Invoice School Board using Purchase Order / Facturer au conseil scolaire avec un bon de commande</t>
  </si>
  <si>
    <t>Order Summary / Récapitulatif de la commande</t>
  </si>
  <si>
    <t xml:space="preserve">PRODUCT LIST &amp; ORDER FORM / </t>
  </si>
  <si>
    <t>LISTE DES PRODUITS &amp; FORMULAIRE DE COMMANDE</t>
  </si>
  <si>
    <t>K-2</t>
  </si>
  <si>
    <t>INSTRUCTIONS FOR COMPLETION / INSTRUCTIONS POUR REMPLIR LE FORMULAIRE</t>
  </si>
  <si>
    <t>Return to Order form /
Revenir au Formulaire de commande</t>
  </si>
  <si>
    <t>Return to Order form / 
Revenir au Formulaire de commande</t>
  </si>
  <si>
    <t>Payment Method: / 
Mode de paiement:</t>
  </si>
  <si>
    <t>PICK</t>
  </si>
  <si>
    <t>at Chairperson Appreciation Warehouse Sale</t>
  </si>
  <si>
    <t>GST (included in price)</t>
  </si>
  <si>
    <t>School Account Details / Détails du compte d’école</t>
  </si>
  <si>
    <t>Shipping Information / Informations d'expédition</t>
  </si>
  <si>
    <t>Delivery method: /
Mode de livraison:</t>
  </si>
  <si>
    <t>Payment and Billing  / Paiement et Facturation</t>
  </si>
  <si>
    <t>2) Fill in quantities in the Order Quantity column (Column F) / 
2) Remplissez les informations de compte et d'expédition ci-dessous.</t>
  </si>
  <si>
    <t>PLEASE NOTE:</t>
  </si>
  <si>
    <t>50 % discount applied /
50% de réduction appliquée:</t>
  </si>
  <si>
    <t>Shipping &amp; Handling /
Frais d'expédition et de manutention:</t>
  </si>
  <si>
    <t>CHAIRPERSON / RESPONSIBLE DU FESTIVAL</t>
  </si>
  <si>
    <t>SCHOOL ADDRESS / ADRESSE DE L'ÉCOLE</t>
  </si>
  <si>
    <t>PROVINCE</t>
  </si>
  <si>
    <t>CITY / VILLE</t>
  </si>
  <si>
    <t>POSTAL CODE / CODE POSTAL</t>
  </si>
  <si>
    <t>CUSTOMER NAME / NOM DE RESPONSIBLE</t>
  </si>
  <si>
    <t>EMAIL ADDRESS / ADRESSE CORRIEL</t>
  </si>
  <si>
    <t>PHONE / NUMÉRO DE TÉLÉPHONE</t>
  </si>
  <si>
    <t>ALL ORDERS SUBJECT TO PRODUCT AVAILABILITY /
TOUTES LES COMMANDES SONT SOUS RÉSERVE DE DISPONIBILITÉ</t>
  </si>
  <si>
    <t>Date Received:</t>
  </si>
  <si>
    <t xml:space="preserve">Date Shipped: </t>
  </si>
  <si>
    <t xml:space="preserve">Rewards Balance: </t>
  </si>
  <si>
    <t>Order Total / Total de la commande:</t>
  </si>
  <si>
    <t>Final total due / Total final dû:</t>
  </si>
  <si>
    <t>Total:</t>
  </si>
  <si>
    <t>Picked by:</t>
  </si>
  <si>
    <t>Y</t>
  </si>
  <si>
    <t>/         N</t>
  </si>
  <si>
    <t>&lt;Click here and use drop-down arrow to select&gt; / &lt;Cliquez ici et utilisez la flèche de menu déroulant pour faire un choix&gt;</t>
  </si>
  <si>
    <t>1) Fill out School Account Details, Shipping Information and Payment and Billing sections  / 
1) Remplissez les parties sur le compte scolaire, les informations d’expédition, le paiement et la facturation.</t>
  </si>
  <si>
    <t>4) Save file as Excel spreadsheet / 
4) Sauvegardez le fichier en tant que feuille de calcul Excel.</t>
  </si>
  <si>
    <t>3) Order Summary will automatically tabulate your purchase / 
3) Le récapitulatif de la commande comptabilisera automatiquement votre achat.</t>
  </si>
  <si>
    <t>B) All Sales are FINAL / 
B) TOUTES les ventes sont FINALES.</t>
  </si>
  <si>
    <t>C) Products may NOT re-sold / 
C) Les produits ne sont PAS destinés à la revente.</t>
  </si>
  <si>
    <t xml:space="preserve">PLEASE FORWARD CHEQUE TO:  </t>
  </si>
  <si>
    <t>ACCT NUMBER/ NUMÉRO DE COMPTE</t>
  </si>
  <si>
    <t>SCHOOL NAME / NOM DE L'ÉCOLE</t>
  </si>
  <si>
    <t>If you would like to pay this invoice by credit card please call the number below:</t>
  </si>
  <si>
    <r>
      <rPr>
        <sz val="10"/>
        <color rgb="FFFF0000"/>
        <rFont val="Calibri"/>
        <family val="2"/>
        <scheme val="minor"/>
      </rPr>
      <t>Scholastic Book Fairs</t>
    </r>
    <r>
      <rPr>
        <sz val="10"/>
        <rFont val="Calibri"/>
        <family val="2"/>
        <scheme val="minor"/>
      </rPr>
      <t xml:space="preserve">    www.scholastic.ca/bookfairs</t>
    </r>
  </si>
  <si>
    <t>Shipping</t>
  </si>
  <si>
    <t>WAREHOUSE SPECIALS/PROMOTIONS DE L'ENTREPOT</t>
  </si>
  <si>
    <t>2-UP</t>
  </si>
  <si>
    <t>4-UP</t>
  </si>
  <si>
    <t>CALGARY</t>
  </si>
  <si>
    <t>Ship to School / Livraison à l’école</t>
  </si>
  <si>
    <t>Curbside Pickup at Warehouse / Cueillette à l'auto à l'entrepôt</t>
  </si>
  <si>
    <t>When your order is ready to ship, you will be contacted for payment</t>
  </si>
  <si>
    <t>Thank you for shopping at our Warehouse Sale! An email will be sent to confirm that we have received your order.</t>
  </si>
  <si>
    <t>HST/GST  Reg # 104745229  RT0001</t>
  </si>
  <si>
    <t>PRE-1</t>
  </si>
  <si>
    <t>K-3</t>
  </si>
  <si>
    <t>4-6</t>
  </si>
  <si>
    <t>2-4</t>
  </si>
  <si>
    <t>Lunch Club, The: Bk #5 Return Of The Mummy, The</t>
  </si>
  <si>
    <t>Pop It! Challenge Activity Book (Klutz)</t>
  </si>
  <si>
    <t>Aquanaut, The</t>
  </si>
  <si>
    <t>High Score</t>
  </si>
  <si>
    <t>Booked</t>
  </si>
  <si>
    <t>Winterkill</t>
  </si>
  <si>
    <t>We Had To Be Brave</t>
  </si>
  <si>
    <t>French: Bien Dans Ta Peau</t>
  </si>
  <si>
    <t>French: Oeuf Modele, L'</t>
  </si>
  <si>
    <t>French: Peppa Pig: Apprendre A Partager</t>
  </si>
  <si>
    <t>French: Petit Chevalier Qui Defendait Son Royaum</t>
  </si>
  <si>
    <t>French: Geronimo Stilton BD 2: De La Glu Pour So</t>
  </si>
  <si>
    <t>French: Petit Roman: Un Chien A Roulettes</t>
  </si>
  <si>
    <t>French: Journal D'Un Carlin 1: Grand Decollage,</t>
  </si>
  <si>
    <t>French: Journal D'Un Carlin 2: Jours De Neige, L</t>
  </si>
  <si>
    <t>French: Mac B Espion 5: Melodie Du Danger, La</t>
  </si>
  <si>
    <t>French: Mechants 12: Etre Elu, L'</t>
  </si>
  <si>
    <t>French: Mechants 13: Poursuite Dans L'Espace-Tem</t>
  </si>
  <si>
    <t>French: Mechants 14: Gare A La Cruelle Colonie</t>
  </si>
  <si>
    <t>French: Sos Sirenes 4: Cascadia Plonge A La Resc</t>
  </si>
  <si>
    <t>French: Peppa Pig: Peppa Adore le Yoga</t>
  </si>
  <si>
    <t>French: Chroniques De L'Outre-Monde 1: Creatures</t>
  </si>
  <si>
    <t>French: Nat D'Abord (#2)</t>
  </si>
  <si>
    <t>French: Peripeties Des Soeurs Anodine 1: Ho Hiss</t>
  </si>
  <si>
    <t>French: Hurleurs</t>
  </si>
  <si>
    <t xml:space="preserve"> - - END OF LIST - -</t>
  </si>
  <si>
    <t>FRENCH TITLES/ LIVRES EN FRANCAIS</t>
  </si>
  <si>
    <t>Never Touch The Porcupines (Board Book)</t>
  </si>
  <si>
    <t>Peppa Pig: Touch And Feel Class Pet (Board Book)</t>
  </si>
  <si>
    <t>Daddy's Hugs and Snuggles (HC)</t>
  </si>
  <si>
    <t>My Mom</t>
  </si>
  <si>
    <t>Sharon, Lois And Bram's Skinnamarink</t>
  </si>
  <si>
    <t>There's No Such Thing As Unicorns</t>
  </si>
  <si>
    <t>PRE-2</t>
  </si>
  <si>
    <t>All Are Neighbors (HC)</t>
  </si>
  <si>
    <t>Crabby: Bk #6 Party Time, Crabby! (Acorn)</t>
  </si>
  <si>
    <t>Diary Of A Worm: Teacher's Pet</t>
  </si>
  <si>
    <t>Everyday Lessons: Bk #4 Manners Matter, Stitch (</t>
  </si>
  <si>
    <t>1-3</t>
  </si>
  <si>
    <t>Reptiles (With Eraser)</t>
  </si>
  <si>
    <t>2-5</t>
  </si>
  <si>
    <t>Captain Underpants: Double-Crunchy Book O' Fun (</t>
  </si>
  <si>
    <t>Cat Kid Comic Club: Collaborations (Release Date</t>
  </si>
  <si>
    <t>39 Clues: Maze Of Bones Graphic Novel</t>
  </si>
  <si>
    <t>Disney Encanto: We Don't Talk About Bruno (8x8)</t>
  </si>
  <si>
    <t>Do-Over, The</t>
  </si>
  <si>
    <t>Key Player</t>
  </si>
  <si>
    <t>Legends Of Lotus Island: Bk #1 The Guardian Test</t>
  </si>
  <si>
    <t>Starting From Scratch</t>
  </si>
  <si>
    <t>Tyrell Show, The: Season Two</t>
  </si>
  <si>
    <t>Basketball's Best</t>
  </si>
  <si>
    <t>French: Drame</t>
  </si>
  <si>
    <t>Superteacher Project, The (HC)</t>
  </si>
  <si>
    <t>Last Kids On Earth: Bk #8 Forbidden Fortress (HC</t>
  </si>
  <si>
    <t>Playing The Cards You're Dealt</t>
  </si>
  <si>
    <t>6-UP</t>
  </si>
  <si>
    <t>As Long As We're Together</t>
  </si>
  <si>
    <t>Captain America: The Ghost Army</t>
  </si>
  <si>
    <t>Hidden Girl: A True Story Of The Holocaust</t>
  </si>
  <si>
    <t>Lost Dreamer, The</t>
  </si>
  <si>
    <t>Operation Do-Over</t>
  </si>
  <si>
    <t>Over And Out</t>
  </si>
  <si>
    <t>Rebel In Auschwitz, A</t>
  </si>
  <si>
    <t>Shuri: A Black Panther Novel Bk #2 The Vanished</t>
  </si>
  <si>
    <t>Shuri: A Black Panther Novel Bk #3 Symbiosis</t>
  </si>
  <si>
    <t>Switch, The</t>
  </si>
  <si>
    <t>I Love My Beautiful Hair (Board Book)</t>
  </si>
  <si>
    <t>French: Apprendre Avec Scholastic: Mon Super Cah</t>
  </si>
  <si>
    <t>French: Au Travail: Constructeurs</t>
  </si>
  <si>
    <t>French: Comptons Les Dinosaures</t>
  </si>
  <si>
    <t>French: Contes de Clifford: Haricot Magique Et L</t>
  </si>
  <si>
    <t>French: Mauvaise Graine, La</t>
  </si>
  <si>
    <t>French: Peppa Pig: Peppa Joue Au Soccer</t>
  </si>
  <si>
    <t>French: Autobus Magique Presente Volcans Tremble</t>
  </si>
  <si>
    <t>French: Bizarre Mais Vrai! Degueu!: Nat Geo Kids</t>
  </si>
  <si>
    <t>French: Bizarre Mais Vrai: Canada, Le</t>
  </si>
  <si>
    <t>French: Capitaine Bobette En Couleurs 3: Capitai</t>
  </si>
  <si>
    <t>French: Carnet De L'enfer 5: La Fureur du P-Rex</t>
  </si>
  <si>
    <t>French: Celebrons Notre Patrimoine</t>
  </si>
  <si>
    <t>French: Ecole Des Poneys Enchantes #3: Amitie Pr</t>
  </si>
  <si>
    <t>French: Ecole Des Poneys Enchantes, L' 2: Des Ai</t>
  </si>
  <si>
    <t>French: Fee Des Souhaits 2: Quelle Chasse Au Tre</t>
  </si>
  <si>
    <t>French: Fee Des Souhaits 3: Super Populaire</t>
  </si>
  <si>
    <t>French: Fees Des Souhaits 4: Fees A Jamais!</t>
  </si>
  <si>
    <t>French: Hilde Mene L'Enquete 4 Ovni A L'Horizon</t>
  </si>
  <si>
    <t>French: Journal De licorne 6: Tempete De Neige</t>
  </si>
  <si>
    <t>French: Mechants 11: Seigneur Des Serpents, Le</t>
  </si>
  <si>
    <t>French: Moi La Planete Mars: Terriens Bienvenus</t>
  </si>
  <si>
    <t>French: Nouvelle Partie 7: Allez, Robot Super-La</t>
  </si>
  <si>
    <t>French: Petit Roman: Isabelle A La Varicelle</t>
  </si>
  <si>
    <t>French: Pokemon: Aventures Dans L'Archipel Orang</t>
  </si>
  <si>
    <t>French: Ricky Ricotta 4: Contre Les Meca-Macaque</t>
  </si>
  <si>
    <t>French: Ricky Ricotta 9: Contre Les Manchots Meg</t>
  </si>
  <si>
    <t>French: Ti-Bou 1: Retour A La Maison, Le</t>
  </si>
  <si>
    <t>French: Ecole Des Apprentis Magiciens 4: Nuit Ch</t>
  </si>
  <si>
    <t>French: Maitres Des Dragons 14: Au Pays Du Drago</t>
  </si>
  <si>
    <t>French: Courage</t>
  </si>
  <si>
    <t>French: Equipe Epique 1: Mission Morve (Quasi He</t>
  </si>
  <si>
    <t>French: Equipe Epique Quasi Heroique 3: Super Br</t>
  </si>
  <si>
    <t>French: Vas-Y, Soleil!</t>
  </si>
  <si>
    <t>French: Motel Calivista 2: Les Trois Cles</t>
  </si>
  <si>
    <t>French: Nish 1: Le Nord Et Le Sud</t>
  </si>
  <si>
    <t>Bookmarks (Bundle of 50)</t>
  </si>
  <si>
    <t>Pencil: Assorted Colours (Bundle of 50)</t>
  </si>
  <si>
    <t>1-UP</t>
  </si>
  <si>
    <t>S23CAR</t>
  </si>
  <si>
    <t>Eraser: Car Assorted Colours (Bundle of 24)</t>
  </si>
  <si>
    <t>Enemies</t>
  </si>
  <si>
    <t>Speak Up!</t>
  </si>
  <si>
    <t>A) All orders are subject to product availability / 
A) Toutes les commandes sont sous réserve de disponibilité.</t>
  </si>
  <si>
    <t>SCHOOL PHONE/NUMÉRO DE TÉLÉPHONE</t>
  </si>
  <si>
    <t>**Scholastic Reading Club Bonus Coupons/Rewards and other Scholastic Coupons NOT accepted** / 
**Nous n’acceptons pas les coupons-bonis  des clubs de lecture Scholastic et tout autre coupon de Scholastic.**</t>
  </si>
  <si>
    <t>Scholastic Dollars Redemption / Utiliser les dollars Scholastic</t>
  </si>
  <si>
    <t>Ship to school (Scholastic Dollars Redemption) / Livraison à domicile (Utilisation des récompenses)</t>
  </si>
  <si>
    <t>Car (Assorted Colours)</t>
  </si>
  <si>
    <t>More Erasers &amp; Pencils</t>
  </si>
  <si>
    <t xml:space="preserve">Erasers </t>
  </si>
  <si>
    <t>Pencils (Assorted Colours)</t>
  </si>
  <si>
    <t>See Image</t>
  </si>
  <si>
    <t>Dashing Home For Christmas</t>
  </si>
  <si>
    <t>Little Owl What Can You See? (BRD)</t>
  </si>
  <si>
    <t>Never Feed A Grumpy Reindeer</t>
  </si>
  <si>
    <t>Never Pop A Penguin (BRD)</t>
  </si>
  <si>
    <t>Old Macdonald Had A Spooky Farm (BRD)</t>
  </si>
  <si>
    <t>Bears Don't Share!</t>
  </si>
  <si>
    <t>Clifford TV: Puppy Preschool (8x8)</t>
  </si>
  <si>
    <t>Don't Call Me Grumpycorn</t>
  </si>
  <si>
    <t>Gabby's Dollhouse Activity Book (Includes Pencil</t>
  </si>
  <si>
    <t>I'm A Unicorn</t>
  </si>
  <si>
    <t>I'm Not Scared, You're Scared!</t>
  </si>
  <si>
    <t>Pete The Cat: Crayons Rock!</t>
  </si>
  <si>
    <t>Powwow Counting In Cree</t>
  </si>
  <si>
    <t>Rocket And Groot: Little Groot, Big Feelings (8x</t>
  </si>
  <si>
    <t>Spidey And His...Friends: Hangout Headache, The</t>
  </si>
  <si>
    <t>There Was An Old Lady Who Picked A Pumpkin (Read</t>
  </si>
  <si>
    <t>Disney Cars: Time For Adventure!</t>
  </si>
  <si>
    <t>Gabby's Dollhouse: 5-Minute Phonics</t>
  </si>
  <si>
    <t>Gabby's Dollhouse: Merry Christmas, Gabby Cats!</t>
  </si>
  <si>
    <t>Bad Bunny</t>
  </si>
  <si>
    <t>Bad Seed Goes To The Library, The</t>
  </si>
  <si>
    <t>Be A Bridge</t>
  </si>
  <si>
    <t>Class Trip</t>
  </si>
  <si>
    <t>Cool Bean Presents, The: As Cool As It Gets</t>
  </si>
  <si>
    <t>Crumbs</t>
  </si>
  <si>
    <t>Dragon: Bk #4 Dragon's Halloween (Acorn)</t>
  </si>
  <si>
    <t>Duck Called Brian, A</t>
  </si>
  <si>
    <t>Colorful Creatures (With Squishy)</t>
  </si>
  <si>
    <t>Everything Awesome About Dangerous Dinosaurs</t>
  </si>
  <si>
    <t>Last Firehawk, The: Bk #12 The Shadow Returns (B</t>
  </si>
  <si>
    <t>My Magical Friends: Baby Dragon Takes Flight (Wi</t>
  </si>
  <si>
    <t>Owl Diaries: Bk #18 The Nature Club (Branches)</t>
  </si>
  <si>
    <t>Pets Rule: Bk #4 Rise Of The Goldfish, The (Bran</t>
  </si>
  <si>
    <t>Pokemon: Who's That (Includes Eraser, Pencil Top</t>
  </si>
  <si>
    <t>Rocks (With Rock)</t>
  </si>
  <si>
    <t>Unicorn Diaries, The: Bk #9 The Glitter Bug (Bra</t>
  </si>
  <si>
    <t>Unicorn Diaries: Bk #8 Welcome To Sparklegrove (</t>
  </si>
  <si>
    <t>Who Would Win?: Wild Warriors Bindup</t>
  </si>
  <si>
    <t>Bad Food: Bk #4 Live And Let Fry</t>
  </si>
  <si>
    <t>Bad Food: Bk #5 Night Of The Living Bread</t>
  </si>
  <si>
    <t>Bad Guys Holiday: Very Bad Holiday, A</t>
  </si>
  <si>
    <t>Diary Of A Roblox Pro: Bk #3 Obby Challenge</t>
  </si>
  <si>
    <t>Diary Of A Roblox Pro: Bk #4 Lava Chase</t>
  </si>
  <si>
    <t>Geronimo Stilton: Bk #82 Mouse Vs. Wild</t>
  </si>
  <si>
    <t>Love Puppies: Bk #3 Dream Team</t>
  </si>
  <si>
    <t>Baby-Sitters Little Sister: Bk #7 Karen's Haircu</t>
  </si>
  <si>
    <t>Bad Guys, The: Bk #17 Let The Games Begin!</t>
  </si>
  <si>
    <t>Capt Underpants: Maniacal Mischief...Monsters (W</t>
  </si>
  <si>
    <t>Cat Kid Comic Club: Influencers (HC)</t>
  </si>
  <si>
    <t>Cat On The Run: Bk #1 Cat Of Death!</t>
  </si>
  <si>
    <t>Dog Man: Twenty Thousand Fleas...(HC) (Strict On</t>
  </si>
  <si>
    <t>Inflatables, The: Bk #4 Splash Of The Titans</t>
  </si>
  <si>
    <t>Lunch Club, The: Bk #6 The Swamp Thingy</t>
  </si>
  <si>
    <t>My Little Pony: Vol #1 Big Horseshoes To Fill</t>
  </si>
  <si>
    <t>Pokemon Graphix: Bk #2 Legendary Nightmare</t>
  </si>
  <si>
    <t>Pokemon: Ash And Pikachu's Adventures</t>
  </si>
  <si>
    <t>Roblox Adopt Me!: Joint The Pet Set</t>
  </si>
  <si>
    <t>Rocket And Groot: Bk #1 Hunt For The Starlord, T</t>
  </si>
  <si>
    <t>Orange Shirt Story, The</t>
  </si>
  <si>
    <t>Unicorn Magic Activity Book (Includes Eraser)</t>
  </si>
  <si>
    <t>Puppy Place, The: Bk #67 Scruffy</t>
  </si>
  <si>
    <t>Dodo, The: Starfish's Story</t>
  </si>
  <si>
    <t>Goosebumps House Of Shivers: Bk #1 Scariest. Boo</t>
  </si>
  <si>
    <t>Paws: Bk #2 Mindy Makes Some Space</t>
  </si>
  <si>
    <t>Bone: More Tall Tales (A Graphic Novel)</t>
  </si>
  <si>
    <t>City Of Dragons: Bk #2 Rise Of The Shadowfire</t>
  </si>
  <si>
    <t>Countdown To Danger: Tunnel Of Terror</t>
  </si>
  <si>
    <t>Discovering Dragons</t>
  </si>
  <si>
    <t>Dork Diaries: Bk #15 Tales From The Not-So-Posh.</t>
  </si>
  <si>
    <t>Four Eyes</t>
  </si>
  <si>
    <t>Last Kids On Earth: Last Comics On Earth (HC)</t>
  </si>
  <si>
    <t>Mabuhay!</t>
  </si>
  <si>
    <t>School Trip</t>
  </si>
  <si>
    <t>So Long, Stress</t>
  </si>
  <si>
    <t>Backcountry</t>
  </si>
  <si>
    <t>Esperanza Rising</t>
  </si>
  <si>
    <t>Bad Princessess #1: Perfect Villains</t>
  </si>
  <si>
    <t>Shang-Chi And The Quest For Immortality (Graphic</t>
  </si>
  <si>
    <t>We Are Famiy</t>
  </si>
  <si>
    <t>Disney: Battle For Pumpkin King, The</t>
  </si>
  <si>
    <t>Gallowgate</t>
  </si>
  <si>
    <t>Anime And Manga Mega Handbook</t>
  </si>
  <si>
    <t>Dinged</t>
  </si>
  <si>
    <t>Mixed Up</t>
  </si>
  <si>
    <t>Starfish</t>
  </si>
  <si>
    <t>Haikyu! Volume 1</t>
  </si>
  <si>
    <t>All Thirteen: The Incredible Cave Rescue...</t>
  </si>
  <si>
    <t>At The Speed Of Gus</t>
  </si>
  <si>
    <t>Ballad Of Songbirds And Snakes, The: Movie Tie-I</t>
  </si>
  <si>
    <t>Bendy: Bk #3 Fade To Black</t>
  </si>
  <si>
    <t>Escape From Stalingrad</t>
  </si>
  <si>
    <t>Evacuation Order</t>
  </si>
  <si>
    <t>Nightmare King</t>
  </si>
  <si>
    <t>Part Of Your World: A Twisted Graphic Novel</t>
  </si>
  <si>
    <t>Sirens</t>
  </si>
  <si>
    <t>Stars In Their Eyes (Graphix)</t>
  </si>
  <si>
    <t>Pokemon: 5-Minute Phonics</t>
  </si>
  <si>
    <t>F22RETRO</t>
  </si>
  <si>
    <t>Eraser: Smile F22 (Bundle of 24)</t>
  </si>
  <si>
    <t>S23UNICORN</t>
  </si>
  <si>
    <t>Eraser: Unicorn Rainbow (Bundle of 24)</t>
  </si>
  <si>
    <t>Unicorn Rainbow Eraser (Assorted Colours)</t>
  </si>
  <si>
    <t>Eraser: Retro Smile F22 (Bundle of 24)</t>
  </si>
  <si>
    <t>Retro Smile Eraser (Assorted Colours)</t>
  </si>
  <si>
    <t>Assorted Bookmarks</t>
  </si>
  <si>
    <t>Pete The Cat: Making New Friends</t>
  </si>
  <si>
    <t>Most Perfect You</t>
  </si>
  <si>
    <t>Still My Tessa</t>
  </si>
  <si>
    <t>Picture Day</t>
  </si>
  <si>
    <t>Squished</t>
  </si>
  <si>
    <t>Nat Enough: Bk #4 Nat For Nothing</t>
  </si>
  <si>
    <t>'PRE-K</t>
  </si>
  <si>
    <t>Gabby's Dollhouse: Mercat's Sparkle Surprise (Bo</t>
  </si>
  <si>
    <t>Spidey And His...Friends: Phonics Box Set</t>
  </si>
  <si>
    <t>All Our Love</t>
  </si>
  <si>
    <t>Crayons Love Our Planet, The (Mini Hardcover, Re</t>
  </si>
  <si>
    <t>Eva The Owlet: The Story of Eva and Friends</t>
  </si>
  <si>
    <t>Fluffy McWhiskers Cuteness Explosion</t>
  </si>
  <si>
    <t>Friends Find A Way</t>
  </si>
  <si>
    <t>Giraffe is Grumpy</t>
  </si>
  <si>
    <t>Good Egg And The Talent Show, The</t>
  </si>
  <si>
    <t>Grumpy Monkey Oh, No! Christmas</t>
  </si>
  <si>
    <t>Grumpy Monkey: Up All Night</t>
  </si>
  <si>
    <t>How To Catch A Mermaid</t>
  </si>
  <si>
    <t>I Am A Great Friend!</t>
  </si>
  <si>
    <t>I Love Chinese New Year</t>
  </si>
  <si>
    <t>Macca's Christmas Crackers</t>
  </si>
  <si>
    <t>Moo Hoo</t>
  </si>
  <si>
    <t>Moon's Ramadan (HC)</t>
  </si>
  <si>
    <t>Once I Was A Bear</t>
  </si>
  <si>
    <t>Paw Patrol: Jungle Pups (8x8)</t>
  </si>
  <si>
    <t>Peppa Pig: Happy Birthday (8x8)</t>
  </si>
  <si>
    <t>Pigs Can't Fly</t>
  </si>
  <si>
    <t>Pokemon: Electric Secret, An (With Stickers)</t>
  </si>
  <si>
    <t>Pretty Perfect Kitty-Corn</t>
  </si>
  <si>
    <t>Pride Puppy</t>
  </si>
  <si>
    <t>Princess Truly's Easter Egg Hunt</t>
  </si>
  <si>
    <t>Rainbow Days: Bk #1 Gray Day, The (Acorn)</t>
  </si>
  <si>
    <t>Rainbow Days: Bk #2 Gold Bowl, The (Acorn)</t>
  </si>
  <si>
    <t>Roxie Loves Adventure</t>
  </si>
  <si>
    <t>Santa Shark!</t>
  </si>
  <si>
    <t>Smile So Big</t>
  </si>
  <si>
    <t>Spidey and His Amazing Friends: Pirate Plunder B</t>
  </si>
  <si>
    <t>Spidey And His Amazing Friends: Spidey Saves The</t>
  </si>
  <si>
    <t>Spidey And...Friends: Electro's Gotta Glow (8x8)</t>
  </si>
  <si>
    <t>Spidey Write And Draw Journal (Includes Eraser)</t>
  </si>
  <si>
    <t>Super Mario: A Hero Like No Other</t>
  </si>
  <si>
    <t>There Was An Old Lady Who Swallowed A Dragon</t>
  </si>
  <si>
    <t>There Was An Old Lady Who Swallowed a Worm!</t>
  </si>
  <si>
    <t>This Is Me!</t>
  </si>
  <si>
    <t>Three Little Superpigs And The Great Easter Egg</t>
  </si>
  <si>
    <t>Three Little Superpigs, The: Merry Christmas!</t>
  </si>
  <si>
    <t>Tie Your Shoes With The Paw Patrol (HC)</t>
  </si>
  <si>
    <t>To My Panik</t>
  </si>
  <si>
    <t>Tray Of Togetherness, The</t>
  </si>
  <si>
    <t>Ugly Place, The</t>
  </si>
  <si>
    <t>Unicorns In Charge (With Necklace)</t>
  </si>
  <si>
    <t>We Are Here</t>
  </si>
  <si>
    <t>We Belong Here (HC)</t>
  </si>
  <si>
    <t>When Sally Met Harry (HC)</t>
  </si>
  <si>
    <t>When You Adopt A Pandarina (8x8)</t>
  </si>
  <si>
    <t>Who Is The Real Santa?</t>
  </si>
  <si>
    <t>Wish: Welcome to Rosas</t>
  </si>
  <si>
    <t>Yetis Are The Worst!</t>
  </si>
  <si>
    <t>Animal Friends</t>
  </si>
  <si>
    <t>Big Cheese, The (HC)</t>
  </si>
  <si>
    <t>Could You Ever Waddle With Penguins!?</t>
  </si>
  <si>
    <t>Don't Let The Pigeon Drive The Sleigh! (JKT HC)</t>
  </si>
  <si>
    <t>I Am Big</t>
  </si>
  <si>
    <t>Kaiah's Garden</t>
  </si>
  <si>
    <t>Nutshimit: In The Woods</t>
  </si>
  <si>
    <t>Pluto! Not A Planet? Not A Problem!</t>
  </si>
  <si>
    <t>Astro Kitty Travels Through Space</t>
  </si>
  <si>
    <t>Cutiecorns: Bk #5 Lost And Found</t>
  </si>
  <si>
    <t>Disney Wish: Step Into Reading, Step 2: The Magi</t>
  </si>
  <si>
    <t>Elephant &amp; Piggie: Listen To My Trumpet!</t>
  </si>
  <si>
    <t>Inside Out Scouts: Help The Kind Lion</t>
  </si>
  <si>
    <t>My Magical Friends #6: Baby Phoenix Makes Friend</t>
  </si>
  <si>
    <t>Pokemon: Ash Takes The Cake</t>
  </si>
  <si>
    <t>Sch Can Bio: Meet Clara Hughes</t>
  </si>
  <si>
    <t>Bad Guys In Look Who's Talking, The</t>
  </si>
  <si>
    <t>BSK: Dragons Don't Cook Pizza</t>
  </si>
  <si>
    <t>Diary of a Minecraft Wolf Bk #2: Underwater Heis</t>
  </si>
  <si>
    <t>Diary Of A Roblox Pro #5: Zombie Invasion</t>
  </si>
  <si>
    <t>Diary Of A Roblox Pro Bk #6: Mega Shark</t>
  </si>
  <si>
    <t>Forever Fairies #1: Lulu Flutters (Includes Neck</t>
  </si>
  <si>
    <t>Hockey Super Six #7: Power Play</t>
  </si>
  <si>
    <t>Kwame's Magic Quest #1: Rise Of The Green Flame</t>
  </si>
  <si>
    <t>Love Puppies Bk #4: Recipe For Success</t>
  </si>
  <si>
    <t>Love Puppies Bk #5: Changing Tunes</t>
  </si>
  <si>
    <t>Pets Rule: Invasion Of The Pugs</t>
  </si>
  <si>
    <t>Pokemon Comictivity #3 Puzzle Adventure (Include</t>
  </si>
  <si>
    <t>Predator Face-Off (With Tooth &amp; Claw)</t>
  </si>
  <si>
    <t>Sharks! Facts, Games And Challenges (Includes Sh</t>
  </si>
  <si>
    <t>Cat Ninja</t>
  </si>
  <si>
    <t>Saber-Toothed Tigers And Other Ice Age Creatures</t>
  </si>
  <si>
    <t>Shark Battles (Include Two Replica Teeth) (HC)</t>
  </si>
  <si>
    <t>Whatever After Graphic Novel: Fairest Of All</t>
  </si>
  <si>
    <t>Goosebumps: Goblin Monday</t>
  </si>
  <si>
    <t>Parachute Kids</t>
  </si>
  <si>
    <t>Amulet Bk #9: Waverider</t>
  </si>
  <si>
    <t>Last Kids On Earth And The Monster Dimension (HC</t>
  </si>
  <si>
    <t>Meet Me On Mercer Street</t>
  </si>
  <si>
    <t>Official Harry Potter How To Draw, The</t>
  </si>
  <si>
    <t>Shiny Misfits</t>
  </si>
  <si>
    <t>Sonic The Hedgehog: Vol 13 Battle For The Empire</t>
  </si>
  <si>
    <t>Spy Ninjas: Bk #2 New Recruits (Graphic Novel)</t>
  </si>
  <si>
    <t>Super Pancake</t>
  </si>
  <si>
    <t>Good Different</t>
  </si>
  <si>
    <t>Beginner's Guide to Manga And Anime, The</t>
  </si>
  <si>
    <t>Just Keep Walking</t>
  </si>
  <si>
    <t>Never Never</t>
  </si>
  <si>
    <t>No Such Thing As Perfect</t>
  </si>
  <si>
    <t>Slugfest (HC)</t>
  </si>
  <si>
    <t>Sunny Makes Her Case</t>
  </si>
  <si>
    <t>Almost There</t>
  </si>
  <si>
    <t>Making Friends: Together Forever</t>
  </si>
  <si>
    <t>Borrow My Heart</t>
  </si>
  <si>
    <t>Girl Who Fought Back, The</t>
  </si>
  <si>
    <t>I Will Follow</t>
  </si>
  <si>
    <t>Liar's Society, The</t>
  </si>
  <si>
    <t>Summer's End</t>
  </si>
  <si>
    <t>French: Au Pays Des Contes De Fees: Boucle D'or</t>
  </si>
  <si>
    <t>French: Au Pays Des Contes De Fees: Hansel Et Gr</t>
  </si>
  <si>
    <t>French: Au Pays Des Contes De Fees: Passe Le Bal</t>
  </si>
  <si>
    <t>French: Bonne Nuit, Les Camions!</t>
  </si>
  <si>
    <t>French: Bouh</t>
  </si>
  <si>
    <t>French: Brady Brady Et La Partie Decisive</t>
  </si>
  <si>
    <t>French: Brady Brady Et Le Boute-En-Train</t>
  </si>
  <si>
    <t>French: Brady Brady Et L'echange Monstre</t>
  </si>
  <si>
    <t>French: Contes De Clifford: Blanche-Neige Et Les</t>
  </si>
  <si>
    <t>French: Dragon 1: Une Amie Pour Dragon</t>
  </si>
  <si>
    <t>French: Elephant Et Rosie: Partons En Balade!</t>
  </si>
  <si>
    <t>French: Elephant Et Rosie: Une Creme Glacee A Pa</t>
  </si>
  <si>
    <t>French: Elephant Et Rosie: Veux-Tu Jouer Dehors?</t>
  </si>
  <si>
    <t>French: Frisson L'Ecureuil En Bref: Aventures De</t>
  </si>
  <si>
    <t>French: Invisible</t>
  </si>
  <si>
    <t>French: Je Lis Avec Pat : L'enseignante Surprise</t>
  </si>
  <si>
    <t>French: J'En Ai Assez De La 1Re Annee!</t>
  </si>
  <si>
    <t>French: Licorne Et Yeti 3: Amitie Solide, Une</t>
  </si>
  <si>
    <t>French: Mechant Minou N'Aime Pas Les Jeux Video</t>
  </si>
  <si>
    <t>French: Moi Je M'Aime</t>
  </si>
  <si>
    <t>French: National Geographic Kids: Boite A Lectur</t>
  </si>
  <si>
    <t>French: Oeuf Modele Presente: La Grande Oeuf-vas</t>
  </si>
  <si>
    <t>French: Pat  Le Chat: Pat Le Pompier</t>
  </si>
  <si>
    <t>French: Pat Le Chat: Cinq Petites Citrouilles</t>
  </si>
  <si>
    <t>French: Premier Defile De La Fierte, Le</t>
  </si>
  <si>
    <t>French: Requin Incompris: On Ne Mange Pas Nos Am</t>
  </si>
  <si>
    <t>French: Tempete D'emotions</t>
  </si>
  <si>
    <t>French: Toujours Parfait C: Petit Chaperon Rouge</t>
  </si>
  <si>
    <t>French: Vallee Des Fees 2 Luna Et Le Coquillage</t>
  </si>
  <si>
    <t>French: Noisette: Renards Ruses 1: Qui A Le Meil</t>
  </si>
  <si>
    <t>French: Licorne Et Yeti 1: De Nouveaux Amis</t>
  </si>
  <si>
    <t>French: Petits Je-Sais-Tout: Est-ce Possible/Arc</t>
  </si>
  <si>
    <t>French: Hilde Mene L'enquete 3 Alerte Au Feu</t>
  </si>
  <si>
    <t>MOON9F98</t>
  </si>
  <si>
    <t>Swamp Water</t>
  </si>
  <si>
    <t>'PRE-1</t>
  </si>
  <si>
    <t>'K-2</t>
  </si>
  <si>
    <t>'K-3</t>
  </si>
  <si>
    <t>'1-3</t>
  </si>
  <si>
    <t>'2-4</t>
  </si>
  <si>
    <t>'4-6</t>
  </si>
  <si>
    <t>'5-UP</t>
  </si>
  <si>
    <t>'7-8</t>
  </si>
  <si>
    <t>'2-5</t>
  </si>
  <si>
    <t>'4-UP</t>
  </si>
  <si>
    <t>'5-7</t>
  </si>
  <si>
    <t>'6-UP</t>
  </si>
  <si>
    <t>'7-UP</t>
  </si>
  <si>
    <t>F24SODABOT</t>
  </si>
  <si>
    <t>Eraser: Soda Bottle F24 (Bundle of 24)</t>
  </si>
  <si>
    <t>Never Touch An Animal ABC: S Is For Shark</t>
  </si>
  <si>
    <t>10 Speedy Racers</t>
  </si>
  <si>
    <t>Never Touch A Sleepy Lion!</t>
  </si>
  <si>
    <t>Stick And Stone: Best Friends Forever!</t>
  </si>
  <si>
    <t>There Was An Old Lady Who Built A Snowman (Reade</t>
  </si>
  <si>
    <t>Squish N Squeeze Reindeer!</t>
  </si>
  <si>
    <t>Tricks And Treats! (Gabby's Dollhouse Board Book</t>
  </si>
  <si>
    <t>Adventure Friends, The: Bk #3 Bright Star (Acorn</t>
  </si>
  <si>
    <t>Alpaca Picnic Panic</t>
  </si>
  <si>
    <t>Bear Learns To Share</t>
  </si>
  <si>
    <t>Blippi &amp; Meekah: Best Friends</t>
  </si>
  <si>
    <t>CatRat's Birthday Surprise (Gabby's Dollhouse 8x</t>
  </si>
  <si>
    <t>Disney Princess: Phonics Reading Program</t>
  </si>
  <si>
    <t>Elephant And Piggie: I Am Invited To A Party!</t>
  </si>
  <si>
    <t>Fly Guy's Ninja Christmas</t>
  </si>
  <si>
    <t>'PRE-2</t>
  </si>
  <si>
    <t>'K-1</t>
  </si>
  <si>
    <t>Gabby's Dollhouse: 5-Minute Stories</t>
  </si>
  <si>
    <t>Grumpy Monkey: Don't Be Scared</t>
  </si>
  <si>
    <t>Hello! My Name Is...Apple</t>
  </si>
  <si>
    <t>I Am Cherished</t>
  </si>
  <si>
    <t>I'm Not Scary</t>
  </si>
  <si>
    <t>Let's Meet Taylor</t>
  </si>
  <si>
    <t>Little Dreidel Learns To Spin</t>
  </si>
  <si>
    <t>Meet Ariel &amp; Friends (World Of Reading: Disney J</t>
  </si>
  <si>
    <t>Movie Night (Peppa Pig: Scholastic Level 1 Reade</t>
  </si>
  <si>
    <t>Paw Patrol: Rubble &amp; Crew Phonics Box</t>
  </si>
  <si>
    <t>Peppa's Big Feelings</t>
  </si>
  <si>
    <t>Pete The Cat Plays Hide-And-Seek</t>
  </si>
  <si>
    <t>Pete The Cat: Secret Agent</t>
  </si>
  <si>
    <t>Pigeon Has To Go To School, The</t>
  </si>
  <si>
    <t>Pizza Shark</t>
  </si>
  <si>
    <t>Princess Truly: Bk #7 I Am Curious! (Acorn)</t>
  </si>
  <si>
    <t>Princess Truly: Bk #8 I Can Help! (Acorn)</t>
  </si>
  <si>
    <t>Razzle Dazzle (Unicorn &amp; Yeti Reader)</t>
  </si>
  <si>
    <t>See You Later, Alligator!</t>
  </si>
  <si>
    <t>Spidey And His Amazing Friends: Dino Disaster (8</t>
  </si>
  <si>
    <t>Stitch Goes To School (Disney: Stitch Reader)</t>
  </si>
  <si>
    <t>There's No Such Thing As Elves</t>
  </si>
  <si>
    <t>Unicorn And Yeti: Bk #7 Stuck With You (Acorn)</t>
  </si>
  <si>
    <t>Very Hockey Christmas, A</t>
  </si>
  <si>
    <t>We Are One</t>
  </si>
  <si>
    <t>Why Won't You Sleep?</t>
  </si>
  <si>
    <t>Bounce!</t>
  </si>
  <si>
    <t>Could You Ever Dine With Dinosaurs!?</t>
  </si>
  <si>
    <t>Get Out Of Bed!</t>
  </si>
  <si>
    <t>Adventure On The Horizon (Pokemon Scholastic Rea</t>
  </si>
  <si>
    <t>Cool Bean Makes A Splash, The</t>
  </si>
  <si>
    <t>Diary Of A Minecraft Wolf: Bk #3: Nether Ghost</t>
  </si>
  <si>
    <t>Diary Of A Pug: Bk #11 Sports Star (Branches)</t>
  </si>
  <si>
    <t>Disaster Squad #1: Wildfire Rescue</t>
  </si>
  <si>
    <t>Gabby's Dollhouse Cakey Cat Activity Book</t>
  </si>
  <si>
    <t>Marvel: Spidey And His Amazing Friends: Dino-Ram</t>
  </si>
  <si>
    <t>Nat Geo Kids: Marvel's Spider-Man Bugs Out!</t>
  </si>
  <si>
    <t>Owl Diaries #20: Olympic Games, The</t>
  </si>
  <si>
    <t>Party Diaries, The: Bk #1 Awesome Orange Birthda</t>
  </si>
  <si>
    <t>Party Diaries, The: Bk #3 Top Secret Anniversary</t>
  </si>
  <si>
    <t>Party Diaries: Bk #2: Starry Henna Night (Branch</t>
  </si>
  <si>
    <t>Pets Rule #6: Night Of The Chipmunk, The</t>
  </si>
  <si>
    <t>Pets Rule: Bk #3 Kittens Are Monsters! (Branches</t>
  </si>
  <si>
    <t>Press Start! #15: Mega Mole Girl Digs Deep!</t>
  </si>
  <si>
    <t>Snakes Rule! (Includes Replica Skeleton)</t>
  </si>
  <si>
    <t>Trouble Brewing (Minecraft Reader)</t>
  </si>
  <si>
    <t>Unicorn Diaries, The: Bk #10 Bo And The Witch</t>
  </si>
  <si>
    <t>What If You Had An Animal Home!?</t>
  </si>
  <si>
    <t>Sch Can Bio: Meet Jim Egan</t>
  </si>
  <si>
    <t>Who Would Win?: Monstrous Mammals (HC)</t>
  </si>
  <si>
    <t>Epic Guide To Dragon Masters, The</t>
  </si>
  <si>
    <t>Pizza And Taco Rock Out!</t>
  </si>
  <si>
    <t>Pokemon: Ash's Taste Of Victory (Includes Eraser</t>
  </si>
  <si>
    <t>Cat On The Run In Cucumber Madness!</t>
  </si>
  <si>
    <t>Dragon Girls Special Edition #1: Rani The Enchan</t>
  </si>
  <si>
    <t>Life-Sized Bugs And Spiders (Includes Squishy Ta</t>
  </si>
  <si>
    <t>Love Puppies: Fast And The Furriest, The</t>
  </si>
  <si>
    <t>Dinosaurs Lenticular Book (Includes Stickers)</t>
  </si>
  <si>
    <t>Goat Dinosaurs (Includes Real Corpolite)</t>
  </si>
  <si>
    <t>Pokemon Comictivity Fun To The Max!  (Includes P</t>
  </si>
  <si>
    <t>Sharks! Up Close</t>
  </si>
  <si>
    <t>Tarantulas (Includes Necklace)</t>
  </si>
  <si>
    <t>Hockey Super Six #8: Final Buzzer, The</t>
  </si>
  <si>
    <t>I Survived: Bk #7 The Great Chicago Fire, 1871 (</t>
  </si>
  <si>
    <t>I Survived: Bk #8 The American Revolution, 1776</t>
  </si>
  <si>
    <t>Puppy Place, The #69: Trixie</t>
  </si>
  <si>
    <t>Academy For Roblox Pros #1: Attack Of The Zombie</t>
  </si>
  <si>
    <t>Amazing Hockey Trivia For Kids</t>
  </si>
  <si>
    <t>I Heart Magical Pets (Includes Charm)</t>
  </si>
  <si>
    <t>My Pokemon Adventure!</t>
  </si>
  <si>
    <t>Rock On! Extreme (Includes Rocks)</t>
  </si>
  <si>
    <t>Sidekicks</t>
  </si>
  <si>
    <t>Spider-Man: Animals Assemble!</t>
  </si>
  <si>
    <t>Wings Of Fire How To Draw</t>
  </si>
  <si>
    <t>Trouble With Toothoids, The</t>
  </si>
  <si>
    <t>Amazing Hockey Stories: Sidney Crosby</t>
  </si>
  <si>
    <t>Basketball Legends</t>
  </si>
  <si>
    <t>Dodo, The:  Sally's Story</t>
  </si>
  <si>
    <t>Dragons In Eye-Popping 3D (Includes 3D Glasses)</t>
  </si>
  <si>
    <t>I Survived The Destruction Of Pompeii, AD 79</t>
  </si>
  <si>
    <t>Minecraft: Wither Without You Vol. 1</t>
  </si>
  <si>
    <t>Reptiles Are Awesome (Includes Tooth)</t>
  </si>
  <si>
    <t>Rocket And Groot: Bk #2: Tales Of Terror</t>
  </si>
  <si>
    <t>Spy Ninjas Official Spy Kit</t>
  </si>
  <si>
    <t>Unico: Awakening, The Vol. 1</t>
  </si>
  <si>
    <t>Unofficial Guide To Mario, The</t>
  </si>
  <si>
    <t>39 Clues Graphic Novel #2: One False Note</t>
  </si>
  <si>
    <t>Pokemon Adventures Vol. 1: Ruby And Sapphire</t>
  </si>
  <si>
    <t>Avatar The Last Airbender: Azula In The Spirit T</t>
  </si>
  <si>
    <t>Christmas Pig, The</t>
  </si>
  <si>
    <t>Dear Dad</t>
  </si>
  <si>
    <t>Disasters! (Includes Slime)</t>
  </si>
  <si>
    <t>Football's Best (Includes Eraser)</t>
  </si>
  <si>
    <t>Ghost Hunter's Guide (Kit) (Includes UV Flashlig</t>
  </si>
  <si>
    <t>Goosebumps Graphix: Haunted Mask, The</t>
  </si>
  <si>
    <t>Pizza Face</t>
  </si>
  <si>
    <t>Sports Superheroes #1: Stephen Curry</t>
  </si>
  <si>
    <t>Spy Ninjas: Bk #3: Boss Battle</t>
  </si>
  <si>
    <t>Superteacher Project, The</t>
  </si>
  <si>
    <t>Taylor Swift Coloring And Activity Book</t>
  </si>
  <si>
    <t>Timid</t>
  </si>
  <si>
    <t>Cool Cat</t>
  </si>
  <si>
    <t>FGTEEV: Official Guidebook, The</t>
  </si>
  <si>
    <t>Heroes: Novel Of Pearl Harbor, A</t>
  </si>
  <si>
    <t>Plants Vs. Zombies Vol. 21 Impfestation</t>
  </si>
  <si>
    <t>We Do Not Welcome Our Ten-Year-Old Overlord</t>
  </si>
  <si>
    <t>Witchlings: Bk #2 Golden Frog Games, The</t>
  </si>
  <si>
    <t>Dread Detention</t>
  </si>
  <si>
    <t>Haunted Canada Graphic Novel Vol. 1</t>
  </si>
  <si>
    <t>Hungry Bones</t>
  </si>
  <si>
    <t>Is There A Boy Like Me?</t>
  </si>
  <si>
    <t>Jawbreaker</t>
  </si>
  <si>
    <t>Language Of Seabirds, The</t>
  </si>
  <si>
    <t>Nightmare Before Christmas, The: Mirror Moon</t>
  </si>
  <si>
    <t>Nish #2: Northern Lights</t>
  </si>
  <si>
    <t>Pumpkin Spice And Everything Nice</t>
  </si>
  <si>
    <t>Raising The Horseman</t>
  </si>
  <si>
    <t>Simon Sort Of Says</t>
  </si>
  <si>
    <t>They Saved The Stallions</t>
  </si>
  <si>
    <t>Harry Potter: Bake, Create, And Decorate</t>
  </si>
  <si>
    <t>'1-5</t>
  </si>
  <si>
    <t>'2-UP</t>
  </si>
  <si>
    <t>'3-5</t>
  </si>
  <si>
    <t>'3-UP</t>
  </si>
  <si>
    <t>'4-7</t>
  </si>
  <si>
    <t>'8-UP</t>
  </si>
  <si>
    <t>French: Mon Super Cahier: En Route Vers La Préma</t>
  </si>
  <si>
    <t>French: Carlos Le Rebelle</t>
  </si>
  <si>
    <t>French: Pat Le Chat: La Course Au Farfadet</t>
  </si>
  <si>
    <t>French: Je Lis Avec...La Mauvaise Graine Va A La</t>
  </si>
  <si>
    <t>French: Moi Pluton: Pas Une Planete? Pas De Prob</t>
  </si>
  <si>
    <t>French: Max Et Les Mini-Chevaliers</t>
  </si>
  <si>
    <t>Soda Pop (Assorted Colours)</t>
  </si>
  <si>
    <t>Ken Breckenridge (403) 219-3196 x6424</t>
  </si>
  <si>
    <t>BUNDLES / OFFRES GROUPÉES</t>
  </si>
  <si>
    <t>Return to Order Form</t>
  </si>
  <si>
    <t>Gabby's Dollhouse: ABC (Brd Book)</t>
  </si>
  <si>
    <t>Peppa Pig: George's Digger (8x8)</t>
  </si>
  <si>
    <t>Rubble And Crew: Get The Job Done! (Brd Book)</t>
  </si>
  <si>
    <t>SAHAF: Go-Webs-Go! (Brd Book)</t>
  </si>
  <si>
    <t>Bluey: Meet Bluey's Family</t>
  </si>
  <si>
    <t>Boop Me! (Brd Book)</t>
  </si>
  <si>
    <t>Do Not Turn The Page!</t>
  </si>
  <si>
    <t>Gabby's Dollhouse: Sleepover Party (With Sticker</t>
  </si>
  <si>
    <t>My Green And Scaly Dinosaur ABC Backpack</t>
  </si>
  <si>
    <t>Never Touch A Pop-Up Unicorn!</t>
  </si>
  <si>
    <t>Pig the Pug: Cranky Pug</t>
  </si>
  <si>
    <t>T. Rex Vs. Spinosaurus</t>
  </si>
  <si>
    <t>Peppa The Unicorn</t>
  </si>
  <si>
    <t>Best Emma Ever, The</t>
  </si>
  <si>
    <t>Big Cheese, The</t>
  </si>
  <si>
    <t>Bluey: Queens</t>
  </si>
  <si>
    <t>Eraser</t>
  </si>
  <si>
    <t>Grumpy Monkey Spring Fever</t>
  </si>
  <si>
    <t>Party Hearty Kitty-Corn</t>
  </si>
  <si>
    <t>Party In The Dollhouse: Sticker Activity Book</t>
  </si>
  <si>
    <t>Pete The Cat: Scuba-Cat</t>
  </si>
  <si>
    <t>Pigeon Will Ride The Roller Coaster!, The</t>
  </si>
  <si>
    <t>Playdate Surprise</t>
  </si>
  <si>
    <t>Princess Truly: I Am A Leader!</t>
  </si>
  <si>
    <t>Stompysaurus, The</t>
  </si>
  <si>
    <t>Wash Day Love</t>
  </si>
  <si>
    <t>When You Adopt A Pugicorn and Hugicorn</t>
  </si>
  <si>
    <t>Wild Rainbow (Includes Squishy)</t>
  </si>
  <si>
    <t>Coral Keepers: Bk #1 Search For The Silver Shell</t>
  </si>
  <si>
    <t>Deep Snow</t>
  </si>
  <si>
    <t>Disaster Squad: Bk #3 Blizzard Rescue</t>
  </si>
  <si>
    <t>Dragon Masters: Bk #26 Cave Of The Crystal Drago</t>
  </si>
  <si>
    <t>Dragon Masters: Bk #27 Haunting Of The Ghost Dra</t>
  </si>
  <si>
    <t>Kwame's Magic Quest: Bk #3 Bite Of The Kaba Lago</t>
  </si>
  <si>
    <t>Soccer Stories: Messi</t>
  </si>
  <si>
    <t>Stitch: Phonics Fun Box Set</t>
  </si>
  <si>
    <t>Taylor Swift: Her Story</t>
  </si>
  <si>
    <t>Unicorn Diaries: Bk #11 Secret Of The Lost Gold,</t>
  </si>
  <si>
    <t>WWW: Ultimate Pterosaur Rumble</t>
  </si>
  <si>
    <t>'1-UP</t>
  </si>
  <si>
    <t>You Are A Star, Martin Luther King Jr.</t>
  </si>
  <si>
    <t>Bad Guys In One Last Thing, The</t>
  </si>
  <si>
    <t>Diary Of A Roblox Pro: Bk #8 Survive The Island</t>
  </si>
  <si>
    <t>Dragon Girls: Bk#16 Eloise The Flame Dragon</t>
  </si>
  <si>
    <t>Dragon Masters #24: Dawn Of The Light Dragon</t>
  </si>
  <si>
    <t>Let's Play Minecraft</t>
  </si>
  <si>
    <t>Pet Simulator: Bk #1 Two Tales Of Teamwork</t>
  </si>
  <si>
    <t>Pokemon: World Championship Bk #3 Ash Wins It Al</t>
  </si>
  <si>
    <t>All Access: Lionel Messi</t>
  </si>
  <si>
    <t>Dog Man (Hardcover)</t>
  </si>
  <si>
    <t>Dog Man: Bk #4 Dog Man And Cat Kid</t>
  </si>
  <si>
    <t>Dog Man: Mothering Heights (HC) (Mar 23/21 Stric</t>
  </si>
  <si>
    <t>Funny Animals (Includes Keychain)</t>
  </si>
  <si>
    <t>Hockey Superstars 2024-2025</t>
  </si>
  <si>
    <t>My Pokemon Trainer Journey!</t>
  </si>
  <si>
    <t>Rockin' Rainbow (Includes Rocks)</t>
  </si>
  <si>
    <t>Stitch Super Sticker Book</t>
  </si>
  <si>
    <t>Diary Of A Wimpy Kid: Bk #19: Hot Mess</t>
  </si>
  <si>
    <t>Dinosaurs Are Awesome (Includes Tooth) (Hardcove</t>
  </si>
  <si>
    <t>'1-2</t>
  </si>
  <si>
    <t>Lunch Club, The: Night Of The Living Rocks</t>
  </si>
  <si>
    <t>Pokemon: Legendary And Mythical Guidebook</t>
  </si>
  <si>
    <t>Spider-Man Battle Box</t>
  </si>
  <si>
    <t>Unofficial Guide To Sonic The Hedgehog, The</t>
  </si>
  <si>
    <t>Academy For Roblox Pros: Bk #2 Game On!</t>
  </si>
  <si>
    <t>Baby-Sitters Club #16 Kristy And The Walking Dis</t>
  </si>
  <si>
    <t>Best Friends Forever Activity Kit</t>
  </si>
  <si>
    <t>Big Book OF Who: Women In Sports</t>
  </si>
  <si>
    <t>Crack The Code</t>
  </si>
  <si>
    <t>Fresh Start</t>
  </si>
  <si>
    <t>FGTEEV Blasts Off!</t>
  </si>
  <si>
    <t>Greatest Of All Time Sharks (Includes Two Shark</t>
  </si>
  <si>
    <t>I Survived The Great Molasses Flood, 1919</t>
  </si>
  <si>
    <t>Millie</t>
  </si>
  <si>
    <t>Out Of My Mind</t>
  </si>
  <si>
    <t>Pokemon Color-In 3D Stickers (Klutz Kit)</t>
  </si>
  <si>
    <t>Pokemon: Team Rocket Battle Box</t>
  </si>
  <si>
    <t>Speechless</t>
  </si>
  <si>
    <t>TMNT: Turtle Power Pack Vol. 1</t>
  </si>
  <si>
    <t>Around The Spider-Verse</t>
  </si>
  <si>
    <t>Far-Fetched</t>
  </si>
  <si>
    <t>Level Up 2025</t>
  </si>
  <si>
    <t>Second To None</t>
  </si>
  <si>
    <t>Secrets Of The Zodiac (Includes Necklace)</t>
  </si>
  <si>
    <t>Squad, The</t>
  </si>
  <si>
    <t>They Got Game: Basketball Superstars (Includes S</t>
  </si>
  <si>
    <t>Wings Of Fire: Bk #8 Escaping Peril</t>
  </si>
  <si>
    <t>Dragon Ball Super Vol 8</t>
  </si>
  <si>
    <t>Escape From Alcatraz</t>
  </si>
  <si>
    <t>Fire And Fate</t>
  </si>
  <si>
    <t>Misewa Saga, The: Bk #3: Stone Child, The</t>
  </si>
  <si>
    <t>Scholastic Book Of World Records 2025</t>
  </si>
  <si>
    <t>Sea Legs</t>
  </si>
  <si>
    <t>Slugfest</t>
  </si>
  <si>
    <t>Today I Am: 10 Stories Of Belonging</t>
  </si>
  <si>
    <t>Youtube World Records</t>
  </si>
  <si>
    <t>Factory, The</t>
  </si>
  <si>
    <t>I.R.L.</t>
  </si>
  <si>
    <t>Identikill</t>
  </si>
  <si>
    <t>Jude Saves The World</t>
  </si>
  <si>
    <t>Kidnapped From Ukraine #1: Under Attack</t>
  </si>
  <si>
    <t>Last Dragon On Mars, The</t>
  </si>
  <si>
    <t>One Wrong Step</t>
  </si>
  <si>
    <t>Resist</t>
  </si>
  <si>
    <t>Spider-Man: Stories From The Spider-Verse</t>
  </si>
  <si>
    <t>Sunrise On The Reaping (HC)</t>
  </si>
  <si>
    <t>French: Peppa Pig: C'Est Noel, Peppa!</t>
  </si>
  <si>
    <t>French: Bienvenue, Carlicorne</t>
  </si>
  <si>
    <t>French: Diwali De Binny, Le</t>
  </si>
  <si>
    <t>French: Qui Va Gagner: Ours Polaire Ou Le Grizzl</t>
  </si>
  <si>
    <t>French: Capitaine Bobette 5 Et La Colere De la C</t>
  </si>
  <si>
    <t>French: Mini Chat Et Son Club BD 3 Objectif</t>
  </si>
  <si>
    <t>French: Super Chien 1</t>
  </si>
  <si>
    <t>French: Super Chien 12: La Bete Ecarlate</t>
  </si>
  <si>
    <t>French: Soeurs</t>
  </si>
  <si>
    <t>French: Nouvelle, La</t>
  </si>
  <si>
    <t>Diary: Car F23</t>
  </si>
  <si>
    <t>Journal: Vinyl w/ Pouch</t>
  </si>
  <si>
    <t>F22BOOK</t>
  </si>
  <si>
    <t>Clifford's Happy Easter (Board Book)</t>
  </si>
  <si>
    <t>Peppa Pig: Peppa's Cruise Vacation (8x8 With Pos</t>
  </si>
  <si>
    <t>Peppa Pig: Dinosaur Party (8x8)</t>
  </si>
  <si>
    <t>Tiny T. Rex And The Grade Ta-Da!</t>
  </si>
  <si>
    <t>Racing Ace: Bk #2 Build It! Jump It! (Acorn)</t>
  </si>
  <si>
    <t>Rainbow Days: The Orange Wall</t>
  </si>
  <si>
    <t>Unicorn &amp; Yeti: Fun &amp; Games</t>
  </si>
  <si>
    <t>Mermaid Days: Bk #3: A New Friend (Acorn)</t>
  </si>
  <si>
    <t>You Are Loved</t>
  </si>
  <si>
    <t>Rocket And Groot: We Are Groot (8x8)</t>
  </si>
  <si>
    <t>Pig In Jeans</t>
  </si>
  <si>
    <t>Super Sam And The Donut Disaster (With Necklace)</t>
  </si>
  <si>
    <t>Our Planet: There's No Place Like Earth</t>
  </si>
  <si>
    <t>Could You Ever Dive With Dolphins?</t>
  </si>
  <si>
    <t>Party Diaries, The: Fairy-Tale Puppy Picnic</t>
  </si>
  <si>
    <t>Last Firehawk, The: Bk #11 The Underland (Branch</t>
  </si>
  <si>
    <t>Kwame's Magic Quest: Bk #2 Race To The Magic Mou</t>
  </si>
  <si>
    <t>Inflatables In Air To The Throne</t>
  </si>
  <si>
    <t>Bailey School Kids: Bk #3 Ghosts Don't Eat... (G</t>
  </si>
  <si>
    <t>Spider-Ham: A Pig In Time</t>
  </si>
  <si>
    <t>Moon Girl: Wreck And Roll!</t>
  </si>
  <si>
    <t>Find Your Porpoise</t>
  </si>
  <si>
    <t>Running In Flip-Flops From The End Of The World</t>
  </si>
  <si>
    <t>Wild Wave</t>
  </si>
  <si>
    <t>Maizy Chen's Last Chance</t>
  </si>
  <si>
    <t>Bucket Of Stars, A</t>
  </si>
  <si>
    <t>Zeus: Water Rescue</t>
  </si>
  <si>
    <t>Near And Deer</t>
  </si>
  <si>
    <t>Swimming With Spies</t>
  </si>
  <si>
    <t>Deadlands, The: Hunted</t>
  </si>
  <si>
    <t>Horror Collector Vol. 1: The Faceless Kid</t>
  </si>
  <si>
    <t>Ruby Code, The</t>
  </si>
  <si>
    <t>At The Speed Of Lies</t>
  </si>
  <si>
    <t>CAP6601</t>
  </si>
  <si>
    <t>Dora: Wake Up, Big Red Chicken (Scholastic Level</t>
  </si>
  <si>
    <t>I SPY OCEAN ANIMALS</t>
  </si>
  <si>
    <t>There Was An Old Lady Who Swallowed A Fly</t>
  </si>
  <si>
    <t>An A-Meow-Zing Race (Gabby's Dollhouse)</t>
  </si>
  <si>
    <t>Fact Explorer: Sharks</t>
  </si>
  <si>
    <t>Gabby's Dollhouse: Picture Purr-Fect Kitty Festi</t>
  </si>
  <si>
    <t>Gabby's Dollhouse: The Movie (Scholastic Level 1</t>
  </si>
  <si>
    <t>Monster Jam: Pit Party Colors</t>
  </si>
  <si>
    <t>Never Touch An Axolotl!</t>
  </si>
  <si>
    <t>Nothing Ever Happens</t>
  </si>
  <si>
    <t>Peppa Pig: The Biggest Sister</t>
  </si>
  <si>
    <t>You Need Pants!</t>
  </si>
  <si>
    <t>10 Super Snacks</t>
  </si>
  <si>
    <t>Big Cheese Presents: Have Yourself A Cheesy Litt</t>
  </si>
  <si>
    <t>Minecraft: Journey of the Snow Golem</t>
  </si>
  <si>
    <t>Our Game! 5 Hockey Stories</t>
  </si>
  <si>
    <t>SAHAF: Watch Out For Green Goblin! (Includes Fla</t>
  </si>
  <si>
    <t>Baa Baa Black Belt</t>
  </si>
  <si>
    <t>Bubbly Beautiful Kitty-Corn</t>
  </si>
  <si>
    <t>Corgis Never Quit (LEGO: Cute Squad)</t>
  </si>
  <si>
    <t>Cute Animals Reader 3-Book Pack (Includes Puppie</t>
  </si>
  <si>
    <t>Dragon Hill #1: Ember The Fire Dragon</t>
  </si>
  <si>
    <t>Friendship Blanket, The</t>
  </si>
  <si>
    <t>Grumpy Monkey: Play All Day!</t>
  </si>
  <si>
    <t>Happiest Hanukkah, The</t>
  </si>
  <si>
    <t>Minecraft: Mobs In The Overworld!</t>
  </si>
  <si>
    <t>Pig The Pug</t>
  </si>
  <si>
    <t>Pig The Star</t>
  </si>
  <si>
    <t>Super-Cute Animals</t>
  </si>
  <si>
    <t>T Is For Terry: An ABC Of Courage</t>
  </si>
  <si>
    <t>There Was An Old Lady Who Swallowed: 5-Minute Ph</t>
  </si>
  <si>
    <t>TMNT: Save The Pearl!</t>
  </si>
  <si>
    <t>Watch Me Throw The Ball (Elephant &amp; Piggie)</t>
  </si>
  <si>
    <t>Who Took My Nuts?</t>
  </si>
  <si>
    <t>Animal Bites (Includes Necklace)</t>
  </si>
  <si>
    <t>Monster Trucks And Other Mighty Machines</t>
  </si>
  <si>
    <t>Nibi Nigomon/Nibi's Water Song (Dual Language Ed</t>
  </si>
  <si>
    <t>Snow Thief, The</t>
  </si>
  <si>
    <t>Pete The Kitty And The Mermaid's Sandcastle</t>
  </si>
  <si>
    <t>Bites 4-Pack (Includes Dino, Shark, Gator, Anima</t>
  </si>
  <si>
    <t>Coral Keepers #2: Dive For The Black Pearl</t>
  </si>
  <si>
    <t>Crocs Rule! (Includes Replica Tooth)</t>
  </si>
  <si>
    <t>Diary Of A Pug #13: Super Pug</t>
  </si>
  <si>
    <t>Disney: Meet The Descendants &amp; Meet The Zombies</t>
  </si>
  <si>
    <t>Disney: Stitch: The Dog Show (Step Into Reading,</t>
  </si>
  <si>
    <t>Disney: Tim Burton's The Nightmare Before Christ</t>
  </si>
  <si>
    <t>Dragon Masters #29: Magic Of The Wizard Dragon</t>
  </si>
  <si>
    <t>Hammerbarn: A Bluey Storybook</t>
  </si>
  <si>
    <t>Meet The Planets (Includes Colour-Changing Putty</t>
  </si>
  <si>
    <t>Minecraft Movie: Welcome To The Overworld (Step</t>
  </si>
  <si>
    <t>Monster Jam: Phonics Fun</t>
  </si>
  <si>
    <t>My Magical Friends: Bk #8 Loch Ness Monster Surp</t>
  </si>
  <si>
    <t>Owl Diaries #21: Eva And The New Teacher</t>
  </si>
  <si>
    <t>Pets Rule #7: Revenge Of The Raccoons</t>
  </si>
  <si>
    <t>Pokemon: A Very Merry Holiday</t>
  </si>
  <si>
    <t>Pokemon: Welcome Aboard! (Scholastic Reader, Lev</t>
  </si>
  <si>
    <t>Press Start #16: Super Rabbit Boy Vs. The Gigabo</t>
  </si>
  <si>
    <t>Sports Zone #1: Hut! Hut! Hike!</t>
  </si>
  <si>
    <t>What Would You Rather Be?: A Tiger Or A Tiger Sh</t>
  </si>
  <si>
    <t>Who Would Win?: Porcupine Vs. Pangolin</t>
  </si>
  <si>
    <t>Original Squishmallows Squish &amp; Seek</t>
  </si>
  <si>
    <t>Who Would Win: Underwater Battles</t>
  </si>
  <si>
    <t>Bad Guys, The #1 Color Edition (HC)</t>
  </si>
  <si>
    <t>Bad Guys, The Movie 2: Junior Novelization</t>
  </si>
  <si>
    <t>Bad Guys, The: Joke Book</t>
  </si>
  <si>
    <t>Bad Guys: Bk #3 Furball Strikes Back, The</t>
  </si>
  <si>
    <t>Bilingual: 2000 + Squishmallow One of a Kind Sti</t>
  </si>
  <si>
    <t>Bluey: Bus (A Bluey Chapter Book)</t>
  </si>
  <si>
    <t>BSLS Bk #11: Karen's Ghost</t>
  </si>
  <si>
    <t>Cat On The Run In Hidden Layers</t>
  </si>
  <si>
    <t>Diary Of A Roblox Pro #9: Haunted House</t>
  </si>
  <si>
    <t>Dragon Girls #17: Ash The Blaze Dragon</t>
  </si>
  <si>
    <t>Dragon Girls: Bk #18 Maya The Ember Dragon</t>
  </si>
  <si>
    <t>Future Hero #3: Escape From The Clay City</t>
  </si>
  <si>
    <t>Game Quest Bk #1: Player Vs. Player</t>
  </si>
  <si>
    <t>Max, A Little Axolotl</t>
  </si>
  <si>
    <t>Pet Simulator: Bk #1 Friendship Upgrade</t>
  </si>
  <si>
    <t>Pocket Peaches: At The Fair</t>
  </si>
  <si>
    <t>Pokemon: Fuecoco, I Choose You! (Includes Eraser</t>
  </si>
  <si>
    <t>Pokemon: Search For Lapras, The</t>
  </si>
  <si>
    <t>Puppy Place: Bk #71 Pepper</t>
  </si>
  <si>
    <t>Terrible Trio, The: Bk #1 (Not So) Superheroes,</t>
  </si>
  <si>
    <t>Thea Stilton Bk #38: Search For The Secret Garde</t>
  </si>
  <si>
    <t>Baby-Sitters Little Sister: Karen's Prize</t>
  </si>
  <si>
    <t>Bad Guys: Bk #19 Bad Guys In The Serpent And The</t>
  </si>
  <si>
    <t>Bad Guys Movie 2 Activity Book</t>
  </si>
  <si>
    <t>Pokemon Type Guide</t>
  </si>
  <si>
    <t>Stay Pawsitive (Includes Charm)</t>
  </si>
  <si>
    <t>Stitch: Book Of Mischief</t>
  </si>
  <si>
    <t>3D Sharks!</t>
  </si>
  <si>
    <t>Amazing Hockey Stories: Auston Matthews</t>
  </si>
  <si>
    <t>Harry Potter: Guide To Defense Against The Dark</t>
  </si>
  <si>
    <t>Puppies Vs.Kittens (Includes Charms)</t>
  </si>
  <si>
    <t>So Weird! Amazing Animals (Includes Slime)</t>
  </si>
  <si>
    <t>Unofficial Guide to Mario Kart, The</t>
  </si>
  <si>
    <t>Women's Hockey Fanbook</t>
  </si>
  <si>
    <t>BSC: Bk #17 Mallory And The Trouble With Twins</t>
  </si>
  <si>
    <t>Cartoonists Club, The</t>
  </si>
  <si>
    <t>Cursed Treasures</t>
  </si>
  <si>
    <t>Dodo, The: Chi Chi's Story</t>
  </si>
  <si>
    <t>Football Superstars: Gridiron Titans (Includes S</t>
  </si>
  <si>
    <t>Goosebumps Graphic Novel, The: Monster Blood</t>
  </si>
  <si>
    <t>Head To Head: Gaming Heroes</t>
  </si>
  <si>
    <t>Horses (Includes Necklace)</t>
  </si>
  <si>
    <t>Lunch Club, The Bk #8: Puzzle Of Doom, The</t>
  </si>
  <si>
    <t>Minecraft: Manga, The Vol. 1</t>
  </si>
  <si>
    <t>Mythology Face-Off (Includes Necklace)</t>
  </si>
  <si>
    <t>Nat A Chance</t>
  </si>
  <si>
    <t>Old School</t>
  </si>
  <si>
    <t>Play Ball! Baseball Superstars (Includes Squishy</t>
  </si>
  <si>
    <t>Racing Legends</t>
  </si>
  <si>
    <t>School For Wicked Witches, The: Bk #3 Wicked On</t>
  </si>
  <si>
    <t>Sonic Vol 15: Urban Warfare</t>
  </si>
  <si>
    <t>Winging It</t>
  </si>
  <si>
    <t>FGTeeV: Campfire Tales Bk #1 Cursed Campground,</t>
  </si>
  <si>
    <t>Haunted Canada: Fourth Terrifying Collection, Th</t>
  </si>
  <si>
    <t>I Survived The Japanese Tsunami, 2011</t>
  </si>
  <si>
    <t>Kingfisher Space Encyclopedia, The</t>
  </si>
  <si>
    <t>Last Resort, The</t>
  </si>
  <si>
    <t>Miss Camper</t>
  </si>
  <si>
    <t>Reel Life</t>
  </si>
  <si>
    <t>Smiley</t>
  </si>
  <si>
    <t>Taylors, The</t>
  </si>
  <si>
    <t>Unico Vol. 2: Hunted</t>
  </si>
  <si>
    <t>Witchlings: Bk#3 House Of Elephants</t>
  </si>
  <si>
    <t>Blood In The Water</t>
  </si>
  <si>
    <t>Comic Shift</t>
  </si>
  <si>
    <t>Dragon Ball Super, Vol. 10</t>
  </si>
  <si>
    <t>Escape From The USS Indianapolis</t>
  </si>
  <si>
    <t>Ghost Of The Harvest</t>
  </si>
  <si>
    <t>Godzilla: Rise Up!</t>
  </si>
  <si>
    <t>Nish #3: North Stars</t>
  </si>
  <si>
    <t>Snoop</t>
  </si>
  <si>
    <t>Soccer</t>
  </si>
  <si>
    <t>Storm Unleashed, A</t>
  </si>
  <si>
    <t>12 Strays Of Christmas</t>
  </si>
  <si>
    <t>Pop</t>
  </si>
  <si>
    <t>Better Than Revenge</t>
  </si>
  <si>
    <t>Breaking The Ice</t>
  </si>
  <si>
    <t>Dreams (Includes Necklace)</t>
  </si>
  <si>
    <t>Haunted Canada Graphic Novel Vol. 2</t>
  </si>
  <si>
    <t>Kidnapped From Ukraine #2: Standoff</t>
  </si>
  <si>
    <t>Level Up 2026</t>
  </si>
  <si>
    <t>Mint To Be</t>
  </si>
  <si>
    <t>Percy Jackson: Chalice Of The Gods, The</t>
  </si>
  <si>
    <t>Refugee: Graphic Novel, The</t>
  </si>
  <si>
    <t>Ride Or Die</t>
  </si>
  <si>
    <t>Spider-Man Manga: Shadow Warrior</t>
  </si>
  <si>
    <t>War Games</t>
  </si>
  <si>
    <t>Wish I Was A Baller</t>
  </si>
  <si>
    <t>Zero's Journey</t>
  </si>
  <si>
    <t>Witchkiller</t>
  </si>
  <si>
    <t>Sch Can Bio: Meet Frederick Banting</t>
  </si>
  <si>
    <t>'6-8</t>
  </si>
  <si>
    <t>'7-9</t>
  </si>
  <si>
    <t>'ALL</t>
  </si>
  <si>
    <t>'K-UP</t>
  </si>
  <si>
    <t>French: Crois En Toi</t>
  </si>
  <si>
    <t>French: Club Des Baby-Sitters 1: Idee Geniale De</t>
  </si>
  <si>
    <t>Vending Machine Eraser</t>
  </si>
  <si>
    <t>F24RETRO</t>
  </si>
  <si>
    <t>Eraser: Vending Machine (Bundle of 24)</t>
  </si>
  <si>
    <t>N/A</t>
  </si>
  <si>
    <t>ORDERS MUST BE SUBMITTED BY FRIDAY, MAY 1ST, 2026 / 
LES COMMANDES DOIVENT ÊTRE PASSÉES AVANT LE VENDREDI 1ST MAI, 2026</t>
  </si>
  <si>
    <t>Bookmarks (Bundle of 25)</t>
  </si>
  <si>
    <t>DIARY: SPY F24</t>
  </si>
  <si>
    <t>DIARY: F24 HOLOGRAPHIC BUTTERFLY</t>
  </si>
  <si>
    <t>F24DONUT</t>
  </si>
  <si>
    <t>ERA: DONUT BOX (Bundle of 16)</t>
  </si>
  <si>
    <t>F23BUBBLE</t>
  </si>
  <si>
    <t>ERA: BUBBLE TEA W/SHARPENER(Bundle of 10)</t>
  </si>
  <si>
    <t>SP407452</t>
  </si>
  <si>
    <t>3D PVC BOOKMARK F23 (Bundle of 12)</t>
  </si>
  <si>
    <t>F24INVINK</t>
  </si>
  <si>
    <t>23MEGASQU</t>
  </si>
  <si>
    <t>PEN: INVISIBLE INK PEN F24 (Bundle of 24)</t>
  </si>
  <si>
    <t>PEN: MEGA SQUISHY (Bundle of 12)</t>
  </si>
  <si>
    <t>SP407451</t>
  </si>
  <si>
    <t>F24PASTEL</t>
  </si>
  <si>
    <t>PEN:CRYSTAL DIAMOND F24 (Bundle of 12)</t>
  </si>
  <si>
    <t>PEN: STACKED SQUISHY CRITTERS PEN (Bundle of 12)</t>
  </si>
  <si>
    <t>SP405986</t>
  </si>
  <si>
    <t>MINI SHAKY CONFETTI NOTES S23 (Bundle of 12)</t>
  </si>
  <si>
    <t>PEN:STACKED SQUISHY CRITTERS PEN(Bundle of 12)</t>
  </si>
  <si>
    <t>6) Contact Shannon Correia (403) 219-3196 x6424 if you have any questions or need assistance with form /
6) Contactez Shannon Correia par téléphone au (403) 219-3196 x6424 si vous avez des questions concernant ce formulaire.</t>
  </si>
  <si>
    <r>
      <t xml:space="preserve">5) Email file to scorreia@scholastic.ca as an </t>
    </r>
    <r>
      <rPr>
        <b/>
        <sz val="16"/>
        <color theme="1"/>
        <rFont val="Calibri"/>
        <family val="2"/>
      </rPr>
      <t>Excel attachment</t>
    </r>
    <r>
      <rPr>
        <sz val="16"/>
        <color theme="1"/>
        <rFont val="Calibri"/>
        <family val="2"/>
      </rPr>
      <t xml:space="preserve"> / 
5) Envoyez par courriel le fichier Excel en pièce jointe à kbreckenridge@scholastic.ca.
    </t>
    </r>
    <r>
      <rPr>
        <sz val="16"/>
        <color rgb="FFFF0000"/>
        <rFont val="Calibri"/>
        <family val="2"/>
      </rPr>
      <t>Please DO NOT send file as PDF / NE PAS ENVOYER CE FICHIER EN FORMAT 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</si>
</sst>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[$$-1009]* #,##0.00_-;\-[$$-1009]* #,##0.00_-;_-[$$-1009]* &quot;-&quot;??_-;_-@_-"/>
    <numFmt numFmtId="166" formatCode="[&lt;=9999999]###\-####;###\-###\-####"/>
    <numFmt numFmtId="167" formatCode="[$-409]d\-mmm\-yyyy;@"/>
    <numFmt numFmtId="168" formatCode="[$-409]dd\-mmm\-yy;@"/>
    <numFmt numFmtId="169" formatCode="00\ 00\ 0"/>
    <numFmt numFmtId="170" formatCode="0.0"/>
  </numFmts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</font>
    <font>
      <b/>
      <sz val="20"/>
      <color rgb="FFFF0000"/>
      <name val="Calibri"/>
      <family val="2"/>
    </font>
    <font>
      <b/>
      <sz val="18"/>
      <color rgb="FFFF0000"/>
      <name val="Calibri"/>
      <family val="2"/>
    </font>
    <font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i/>
      <sz val="12"/>
      <color theme="1"/>
      <name val="Calibri"/>
      <family val="2"/>
    </font>
    <font>
      <b/>
      <sz val="14"/>
      <color rgb="FF0070C0"/>
      <name val="Calibri"/>
      <family val="2"/>
    </font>
    <font>
      <b/>
      <u/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u/>
      <sz val="11"/>
      <color rgb="FFFF0000"/>
      <name val="Calibri"/>
      <family val="2"/>
    </font>
    <font>
      <b/>
      <u/>
      <sz val="16"/>
      <color theme="0"/>
      <name val="Calibri"/>
      <family val="2"/>
    </font>
    <font>
      <b/>
      <u/>
      <sz val="20"/>
      <color theme="0"/>
      <name val="Calibri"/>
      <family val="2"/>
    </font>
    <font>
      <u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u/>
      <sz val="14"/>
      <color theme="0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</font>
    <font>
      <b/>
      <u/>
      <sz val="12"/>
      <color theme="1"/>
      <name val="Calibri"/>
      <family val="2"/>
    </font>
    <font>
      <b/>
      <sz val="18"/>
      <color theme="0"/>
      <name val="Calibri"/>
      <family val="2"/>
    </font>
    <font>
      <sz val="10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rgb="FFFF0000"/>
      <name val="Calibri"/>
      <family val="2"/>
    </font>
    <font>
      <sz val="9"/>
      <color theme="1"/>
      <name val="Calibri"/>
      <family val="2"/>
    </font>
    <font>
      <b/>
      <sz val="18"/>
      <color theme="1"/>
      <name val="Calibri"/>
      <family val="2"/>
    </font>
    <font>
      <sz val="8"/>
      <color theme="1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22"/>
      <color rgb="FFFF0000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</font>
    <font>
      <sz val="12"/>
      <name val="Arial"/>
      <family val="2"/>
    </font>
    <font>
      <u/>
      <sz val="11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alibri"/>
      <family val="2"/>
    </font>
    <font>
      <u/>
      <sz val="14"/>
      <color theme="10"/>
      <name val="Calibri"/>
      <family val="2"/>
      <scheme val="minor"/>
    </font>
    <font>
      <b/>
      <sz val="14"/>
      <color theme="4" tint="-0.249977111117893"/>
      <name val="Calibri"/>
      <family val="2"/>
    </font>
    <font>
      <b/>
      <sz val="20"/>
      <color theme="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0"/>
      <color theme="1"/>
      <name val="Calibri"/>
      <family val="2"/>
    </font>
    <font>
      <u/>
      <sz val="11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Arial"/>
      <family val="2"/>
    </font>
    <font>
      <i/>
      <sz val="11"/>
      <name val="Calibri"/>
      <family val="2"/>
    </font>
    <font>
      <sz val="40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u/>
      <sz val="18"/>
      <color theme="0"/>
      <name val="Calibri"/>
      <family val="2"/>
    </font>
    <font>
      <sz val="12"/>
      <color rgb="FFFF0000"/>
      <name val="Calibri"/>
      <family val="2"/>
      <scheme val="minor"/>
    </font>
    <font>
      <sz val="10.5"/>
      <color theme="1"/>
      <name val="Calibri"/>
      <family val="2"/>
    </font>
    <font>
      <sz val="11.5"/>
      <color theme="1"/>
      <name val="Calibri"/>
      <family val="2"/>
    </font>
    <font>
      <sz val="48"/>
      <color theme="1"/>
      <name val="Calibri"/>
      <family val="2"/>
    </font>
    <font>
      <u/>
      <sz val="12"/>
      <color theme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F5F5F5"/>
      </left>
      <right/>
      <top style="thin">
        <color rgb="FFF5F5F5"/>
      </top>
      <bottom/>
      <diagonal/>
    </border>
    <border>
      <left/>
      <right style="thin">
        <color rgb="FFF5F5F5"/>
      </right>
      <top style="thin">
        <color rgb="FFF5F5F5"/>
      </top>
      <bottom/>
      <diagonal/>
    </border>
    <border>
      <left style="thin">
        <color rgb="FFF5F5F5"/>
      </left>
      <right/>
      <top/>
      <bottom/>
      <diagonal/>
    </border>
    <border>
      <left/>
      <right style="thin">
        <color rgb="FFF5F5F5"/>
      </right>
      <top/>
      <bottom/>
      <diagonal/>
    </border>
    <border>
      <left style="thin">
        <color rgb="FFF5F5F5"/>
      </left>
      <right/>
      <top/>
      <bottom style="thin">
        <color rgb="FFF5F5F5"/>
      </bottom>
      <diagonal/>
    </border>
    <border>
      <left/>
      <right style="thin">
        <color rgb="FFF5F5F5"/>
      </right>
      <top/>
      <bottom style="thin">
        <color rgb="FFF5F5F5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</borders>
  <cellStyleXfs count="12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</cellStyleXfs>
  <cellXfs count="389"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49" fontId="21" fillId="0" borderId="0" xfId="1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44" fontId="21" fillId="0" borderId="0" xfId="0" applyNumberFormat="1" applyFont="1" applyAlignment="1" applyProtection="1">
      <alignment horizontal="center"/>
      <protection locked="0"/>
    </xf>
    <xf numFmtId="1" fontId="21" fillId="0" borderId="0" xfId="0" applyNumberFormat="1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1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Protection="1">
      <protection hidden="1"/>
    </xf>
    <xf numFmtId="0" fontId="31" fillId="0" borderId="0" xfId="0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left"/>
      <protection hidden="1"/>
    </xf>
    <xf numFmtId="49" fontId="21" fillId="0" borderId="0" xfId="1" applyNumberFormat="1" applyFont="1" applyAlignment="1" applyProtection="1">
      <alignment horizontal="center"/>
      <protection hidden="1"/>
    </xf>
    <xf numFmtId="1" fontId="28" fillId="0" borderId="10" xfId="0" applyNumberFormat="1" applyFont="1" applyBorder="1" applyAlignment="1" applyProtection="1">
      <alignment horizontal="right" vertical="center"/>
      <protection hidden="1"/>
    </xf>
    <xf numFmtId="49" fontId="28" fillId="0" borderId="10" xfId="1" applyNumberFormat="1" applyFont="1" applyBorder="1" applyAlignment="1" applyProtection="1">
      <alignment horizontal="right" vertical="center"/>
      <protection hidden="1"/>
    </xf>
    <xf numFmtId="0" fontId="29" fillId="0" borderId="10" xfId="0" applyFont="1" applyBorder="1" applyAlignment="1" applyProtection="1">
      <alignment horizontal="right" vertical="center"/>
      <protection hidden="1"/>
    </xf>
    <xf numFmtId="0" fontId="42" fillId="0" borderId="0" xfId="124" applyFont="1"/>
    <xf numFmtId="0" fontId="43" fillId="0" borderId="0" xfId="124" applyFont="1"/>
    <xf numFmtId="0" fontId="41" fillId="0" borderId="0" xfId="124"/>
    <xf numFmtId="0" fontId="41" fillId="0" borderId="33" xfId="124" applyBorder="1"/>
    <xf numFmtId="0" fontId="41" fillId="0" borderId="34" xfId="124" applyBorder="1"/>
    <xf numFmtId="0" fontId="41" fillId="0" borderId="35" xfId="124" applyBorder="1"/>
    <xf numFmtId="0" fontId="41" fillId="0" borderId="36" xfId="124" applyBorder="1"/>
    <xf numFmtId="0" fontId="44" fillId="0" borderId="0" xfId="124" applyFont="1"/>
    <xf numFmtId="0" fontId="44" fillId="0" borderId="0" xfId="124" applyFont="1" applyAlignment="1">
      <alignment horizontal="left"/>
    </xf>
    <xf numFmtId="0" fontId="46" fillId="0" borderId="29" xfId="124" applyFont="1" applyBorder="1" applyAlignment="1">
      <alignment horizontal="center"/>
    </xf>
    <xf numFmtId="0" fontId="45" fillId="0" borderId="0" xfId="124" applyFont="1"/>
    <xf numFmtId="0" fontId="44" fillId="0" borderId="31" xfId="124" applyFont="1" applyBorder="1"/>
    <xf numFmtId="0" fontId="46" fillId="0" borderId="16" xfId="124" applyFont="1" applyBorder="1"/>
    <xf numFmtId="0" fontId="47" fillId="0" borderId="12" xfId="124" applyFont="1" applyBorder="1" applyAlignment="1">
      <alignment horizontal="left"/>
    </xf>
    <xf numFmtId="0" fontId="46" fillId="0" borderId="12" xfId="124" applyFont="1" applyBorder="1" applyAlignment="1">
      <alignment horizontal="left"/>
    </xf>
    <xf numFmtId="0" fontId="46" fillId="0" borderId="12" xfId="124" applyFont="1" applyBorder="1" applyAlignment="1">
      <alignment horizontal="center"/>
    </xf>
    <xf numFmtId="0" fontId="46" fillId="0" borderId="14" xfId="124" applyFont="1" applyBorder="1" applyAlignment="1">
      <alignment horizontal="center"/>
    </xf>
    <xf numFmtId="0" fontId="46" fillId="0" borderId="30" xfId="124" applyFont="1" applyBorder="1"/>
    <xf numFmtId="0" fontId="46" fillId="0" borderId="0" xfId="124" applyFont="1" applyAlignment="1">
      <alignment horizontal="left"/>
    </xf>
    <xf numFmtId="0" fontId="46" fillId="0" borderId="0" xfId="124" applyFont="1" applyAlignment="1">
      <alignment horizontal="center"/>
    </xf>
    <xf numFmtId="0" fontId="44" fillId="0" borderId="0" xfId="124" applyFont="1" applyAlignment="1">
      <alignment horizontal="center"/>
    </xf>
    <xf numFmtId="2" fontId="44" fillId="0" borderId="29" xfId="124" applyNumberFormat="1" applyFont="1" applyBorder="1"/>
    <xf numFmtId="0" fontId="44" fillId="0" borderId="31" xfId="124" applyFont="1" applyBorder="1" applyAlignment="1">
      <alignment horizontal="center"/>
    </xf>
    <xf numFmtId="0" fontId="41" fillId="0" borderId="41" xfId="124" applyBorder="1"/>
    <xf numFmtId="0" fontId="41" fillId="0" borderId="42" xfId="124" applyBorder="1" applyAlignment="1">
      <alignment horizontal="center"/>
    </xf>
    <xf numFmtId="2" fontId="41" fillId="0" borderId="43" xfId="124" applyNumberFormat="1" applyBorder="1" applyAlignment="1">
      <alignment horizontal="center"/>
    </xf>
    <xf numFmtId="0" fontId="41" fillId="0" borderId="44" xfId="124" applyBorder="1"/>
    <xf numFmtId="2" fontId="41" fillId="0" borderId="46" xfId="124" applyNumberFormat="1" applyBorder="1"/>
    <xf numFmtId="2" fontId="41" fillId="0" borderId="0" xfId="124" applyNumberFormat="1"/>
    <xf numFmtId="0" fontId="49" fillId="0" borderId="0" xfId="124" applyFont="1"/>
    <xf numFmtId="0" fontId="43" fillId="0" borderId="0" xfId="124" applyFont="1" applyAlignment="1">
      <alignment horizontal="left"/>
    </xf>
    <xf numFmtId="0" fontId="42" fillId="0" borderId="0" xfId="124" applyFont="1" applyAlignment="1">
      <alignment horizontal="left"/>
    </xf>
    <xf numFmtId="0" fontId="41" fillId="0" borderId="0" xfId="124" applyAlignment="1">
      <alignment horizontal="left"/>
    </xf>
    <xf numFmtId="0" fontId="30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54" fillId="0" borderId="0" xfId="123" applyFont="1" applyAlignment="1" applyProtection="1">
      <alignment horizontal="left"/>
    </xf>
    <xf numFmtId="0" fontId="0" fillId="0" borderId="0" xfId="0" applyProtection="1">
      <protection hidden="1"/>
    </xf>
    <xf numFmtId="0" fontId="0" fillId="0" borderId="23" xfId="0" applyBorder="1" applyProtection="1">
      <protection hidden="1"/>
    </xf>
    <xf numFmtId="0" fontId="59" fillId="0" borderId="0" xfId="123" applyFont="1" applyFill="1" applyAlignment="1">
      <alignment horizontal="center" vertical="top" wrapText="1"/>
    </xf>
    <xf numFmtId="0" fontId="0" fillId="0" borderId="23" xfId="0" applyBorder="1" applyAlignment="1" applyProtection="1">
      <alignment horizont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0" fontId="61" fillId="0" borderId="0" xfId="0" applyFont="1"/>
    <xf numFmtId="0" fontId="21" fillId="0" borderId="10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44" fontId="21" fillId="0" borderId="0" xfId="0" applyNumberFormat="1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1" fontId="21" fillId="0" borderId="10" xfId="0" applyNumberFormat="1" applyFont="1" applyBorder="1" applyAlignment="1" applyProtection="1">
      <alignment horizontal="center"/>
      <protection locked="0" hidden="1"/>
    </xf>
    <xf numFmtId="0" fontId="41" fillId="0" borderId="14" xfId="124" applyBorder="1"/>
    <xf numFmtId="0" fontId="65" fillId="0" borderId="0" xfId="0" applyFont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67" fillId="0" borderId="0" xfId="0" applyFont="1" applyProtection="1">
      <protection locked="0"/>
    </xf>
    <xf numFmtId="1" fontId="71" fillId="0" borderId="0" xfId="0" applyNumberFormat="1" applyFont="1" applyAlignment="1" applyProtection="1">
      <alignment horizontal="left"/>
      <protection hidden="1"/>
    </xf>
    <xf numFmtId="0" fontId="71" fillId="0" borderId="0" xfId="0" applyFont="1" applyAlignment="1" applyProtection="1">
      <alignment horizontal="left" vertical="center"/>
      <protection hidden="1"/>
    </xf>
    <xf numFmtId="49" fontId="71" fillId="0" borderId="0" xfId="1" applyNumberFormat="1" applyFont="1" applyFill="1" applyBorder="1" applyAlignment="1" applyProtection="1">
      <protection hidden="1"/>
    </xf>
    <xf numFmtId="166" fontId="71" fillId="0" borderId="0" xfId="0" applyNumberFormat="1" applyFont="1" applyProtection="1">
      <protection hidden="1"/>
    </xf>
    <xf numFmtId="0" fontId="71" fillId="0" borderId="0" xfId="0" applyFont="1" applyProtection="1">
      <protection locked="0"/>
    </xf>
    <xf numFmtId="1" fontId="21" fillId="0" borderId="0" xfId="0" applyNumberFormat="1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 vertical="center"/>
      <protection hidden="1"/>
    </xf>
    <xf numFmtId="49" fontId="21" fillId="0" borderId="0" xfId="1" applyNumberFormat="1" applyFont="1" applyFill="1" applyBorder="1" applyAlignment="1" applyProtection="1">
      <alignment horizontal="right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44" fontId="21" fillId="0" borderId="0" xfId="0" applyNumberFormat="1" applyFont="1" applyProtection="1">
      <protection hidden="1"/>
    </xf>
    <xf numFmtId="1" fontId="73" fillId="0" borderId="0" xfId="0" applyNumberFormat="1" applyFont="1" applyAlignment="1" applyProtection="1">
      <alignment horizontal="left" vertical="center" wrapText="1"/>
      <protection hidden="1"/>
    </xf>
    <xf numFmtId="0" fontId="73" fillId="0" borderId="0" xfId="0" applyFont="1" applyProtection="1">
      <protection locked="0"/>
    </xf>
    <xf numFmtId="49" fontId="21" fillId="0" borderId="0" xfId="0" applyNumberFormat="1" applyFont="1" applyProtection="1">
      <protection hidden="1"/>
    </xf>
    <xf numFmtId="0" fontId="19" fillId="0" borderId="0" xfId="123" applyFill="1" applyBorder="1" applyAlignment="1" applyProtection="1">
      <alignment horizontal="left"/>
      <protection hidden="1"/>
    </xf>
    <xf numFmtId="166" fontId="21" fillId="0" borderId="0" xfId="0" applyNumberFormat="1" applyFont="1" applyAlignment="1" applyProtection="1">
      <alignment vertical="center" wrapText="1"/>
      <protection hidden="1"/>
    </xf>
    <xf numFmtId="0" fontId="74" fillId="0" borderId="49" xfId="0" applyFont="1" applyBorder="1" applyAlignment="1" applyProtection="1">
      <alignment horizontal="right" vertical="center" wrapText="1"/>
      <protection hidden="1"/>
    </xf>
    <xf numFmtId="1" fontId="25" fillId="3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74" fillId="0" borderId="0" xfId="0" applyFont="1" applyAlignment="1" applyProtection="1">
      <alignment vertical="center"/>
      <protection locked="0"/>
    </xf>
    <xf numFmtId="1" fontId="28" fillId="0" borderId="0" xfId="0" applyNumberFormat="1" applyFont="1" applyAlignment="1" applyProtection="1">
      <alignment horizontal="left" vertical="top"/>
      <protection locked="0"/>
    </xf>
    <xf numFmtId="0" fontId="74" fillId="0" borderId="0" xfId="0" applyFont="1" applyAlignment="1" applyProtection="1">
      <alignment horizontal="left" vertical="center"/>
      <protection locked="0"/>
    </xf>
    <xf numFmtId="166" fontId="74" fillId="0" borderId="0" xfId="0" applyNumberFormat="1" applyFont="1" applyAlignment="1" applyProtection="1">
      <alignment horizontal="center" vertical="center"/>
      <protection locked="0" hidden="1"/>
    </xf>
    <xf numFmtId="1" fontId="74" fillId="0" borderId="0" xfId="0" applyNumberFormat="1" applyFont="1" applyAlignment="1" applyProtection="1">
      <alignment horizontal="left" vertical="center"/>
      <protection locked="0" hidden="1"/>
    </xf>
    <xf numFmtId="0" fontId="25" fillId="0" borderId="0" xfId="0" applyFont="1" applyAlignment="1">
      <alignment vertical="center"/>
    </xf>
    <xf numFmtId="166" fontId="74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>
      <alignment horizontal="left"/>
    </xf>
    <xf numFmtId="0" fontId="21" fillId="0" borderId="0" xfId="0" applyFont="1" applyAlignment="1" applyProtection="1">
      <alignment vertical="center"/>
      <protection locked="0"/>
    </xf>
    <xf numFmtId="167" fontId="64" fillId="0" borderId="10" xfId="0" applyNumberFormat="1" applyFont="1" applyBorder="1" applyAlignment="1" applyProtection="1">
      <alignment horizontal="left" vertical="center"/>
      <protection hidden="1"/>
    </xf>
    <xf numFmtId="168" fontId="28" fillId="0" borderId="10" xfId="0" applyNumberFormat="1" applyFont="1" applyBorder="1" applyAlignment="1" applyProtection="1">
      <alignment horizontal="right" vertical="center"/>
      <protection hidden="1"/>
    </xf>
    <xf numFmtId="0" fontId="21" fillId="0" borderId="54" xfId="0" applyFont="1" applyBorder="1" applyProtection="1">
      <protection locked="0"/>
    </xf>
    <xf numFmtId="0" fontId="79" fillId="0" borderId="0" xfId="0" applyFont="1" applyAlignment="1" applyProtection="1">
      <alignment horizontal="center"/>
      <protection hidden="1"/>
    </xf>
    <xf numFmtId="0" fontId="79" fillId="0" borderId="0" xfId="0" applyFont="1" applyAlignment="1" applyProtection="1">
      <alignment horizontal="left"/>
      <protection hidden="1"/>
    </xf>
    <xf numFmtId="0" fontId="21" fillId="0" borderId="0" xfId="0" applyFont="1"/>
    <xf numFmtId="0" fontId="45" fillId="0" borderId="11" xfId="124" applyFont="1" applyBorder="1" applyAlignment="1">
      <alignment horizontal="center"/>
    </xf>
    <xf numFmtId="17" fontId="45" fillId="0" borderId="0" xfId="124" applyNumberFormat="1" applyFont="1" applyAlignment="1">
      <alignment horizontal="left"/>
    </xf>
    <xf numFmtId="0" fontId="45" fillId="0" borderId="0" xfId="124" applyFont="1" applyAlignment="1">
      <alignment horizontal="left"/>
    </xf>
    <xf numFmtId="0" fontId="45" fillId="0" borderId="0" xfId="124" applyFont="1" applyAlignment="1">
      <alignment horizontal="center"/>
    </xf>
    <xf numFmtId="8" fontId="47" fillId="0" borderId="29" xfId="126" applyNumberFormat="1" applyFont="1" applyBorder="1"/>
    <xf numFmtId="17" fontId="45" fillId="0" borderId="0" xfId="124" applyNumberFormat="1" applyFont="1"/>
    <xf numFmtId="2" fontId="47" fillId="0" borderId="29" xfId="124" applyNumberFormat="1" applyFont="1" applyBorder="1"/>
    <xf numFmtId="44" fontId="47" fillId="0" borderId="29" xfId="126" applyFont="1" applyBorder="1"/>
    <xf numFmtId="7" fontId="45" fillId="0" borderId="0" xfId="124" applyNumberFormat="1" applyFont="1" applyAlignment="1">
      <alignment horizontal="center"/>
    </xf>
    <xf numFmtId="2" fontId="45" fillId="0" borderId="29" xfId="124" applyNumberFormat="1" applyFont="1" applyBorder="1"/>
    <xf numFmtId="0" fontId="81" fillId="0" borderId="31" xfId="127" applyFont="1" applyBorder="1" applyAlignment="1" applyProtection="1"/>
    <xf numFmtId="0" fontId="45" fillId="0" borderId="29" xfId="124" applyFont="1" applyBorder="1" applyAlignment="1">
      <alignment horizontal="left"/>
    </xf>
    <xf numFmtId="0" fontId="47" fillId="0" borderId="20" xfId="124" applyFont="1" applyBorder="1" applyAlignment="1">
      <alignment horizontal="left"/>
    </xf>
    <xf numFmtId="0" fontId="47" fillId="0" borderId="29" xfId="124" applyFont="1" applyBorder="1" applyAlignment="1">
      <alignment horizontal="center"/>
    </xf>
    <xf numFmtId="0" fontId="45" fillId="0" borderId="29" xfId="124" applyFont="1" applyBorder="1" applyAlignment="1">
      <alignment horizontal="center"/>
    </xf>
    <xf numFmtId="0" fontId="62" fillId="0" borderId="0" xfId="124" applyFont="1" applyAlignment="1">
      <alignment horizontal="left"/>
    </xf>
    <xf numFmtId="0" fontId="42" fillId="0" borderId="0" xfId="124" applyFont="1" applyAlignment="1">
      <alignment vertical="center"/>
    </xf>
    <xf numFmtId="0" fontId="80" fillId="0" borderId="0" xfId="124" applyFont="1" applyAlignment="1">
      <alignment horizontal="left"/>
    </xf>
    <xf numFmtId="1" fontId="21" fillId="0" borderId="27" xfId="0" applyNumberFormat="1" applyFont="1" applyBorder="1" applyAlignment="1">
      <alignment horizontal="left" vertical="top"/>
    </xf>
    <xf numFmtId="49" fontId="21" fillId="0" borderId="27" xfId="1" applyNumberFormat="1" applyFont="1" applyBorder="1" applyAlignment="1" applyProtection="1">
      <alignment horizontal="center" vertical="top"/>
    </xf>
    <xf numFmtId="0" fontId="68" fillId="36" borderId="0" xfId="0" applyFont="1" applyFill="1" applyAlignment="1" applyProtection="1">
      <alignment horizontal="left"/>
      <protection locked="0"/>
    </xf>
    <xf numFmtId="0" fontId="84" fillId="36" borderId="0" xfId="0" applyFont="1" applyFill="1" applyAlignment="1" applyProtection="1">
      <alignment horizontal="center"/>
      <protection locked="0"/>
    </xf>
    <xf numFmtId="0" fontId="21" fillId="0" borderId="27" xfId="0" applyFont="1" applyBorder="1" applyAlignment="1">
      <alignment horizontal="left" vertical="top"/>
    </xf>
    <xf numFmtId="0" fontId="85" fillId="36" borderId="0" xfId="123" applyFont="1" applyFill="1" applyBorder="1" applyAlignment="1" applyProtection="1">
      <alignment horizontal="left"/>
      <protection locked="0"/>
    </xf>
    <xf numFmtId="166" fontId="68" fillId="0" borderId="0" xfId="0" applyNumberFormat="1" applyFont="1" applyProtection="1">
      <protection locked="0" hidden="1"/>
    </xf>
    <xf numFmtId="0" fontId="41" fillId="0" borderId="31" xfId="124" applyBorder="1"/>
    <xf numFmtId="0" fontId="44" fillId="0" borderId="17" xfId="124" applyFont="1" applyBorder="1"/>
    <xf numFmtId="0" fontId="28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1" fontId="21" fillId="0" borderId="0" xfId="0" applyNumberFormat="1" applyFont="1" applyAlignment="1">
      <alignment horizontal="right"/>
    </xf>
    <xf numFmtId="0" fontId="24" fillId="0" borderId="0" xfId="0" applyFont="1"/>
    <xf numFmtId="0" fontId="29" fillId="0" borderId="0" xfId="0" applyFont="1"/>
    <xf numFmtId="0" fontId="80" fillId="0" borderId="0" xfId="124" applyFont="1"/>
    <xf numFmtId="0" fontId="68" fillId="36" borderId="12" xfId="0" applyFont="1" applyFill="1" applyBorder="1" applyAlignment="1" applyProtection="1">
      <alignment horizontal="center"/>
      <protection locked="0"/>
    </xf>
    <xf numFmtId="44" fontId="21" fillId="0" borderId="10" xfId="1" applyFont="1" applyFill="1" applyBorder="1" applyProtection="1">
      <protection hidden="1"/>
    </xf>
    <xf numFmtId="44" fontId="33" fillId="0" borderId="10" xfId="1" applyFont="1" applyFill="1" applyBorder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79" fillId="0" borderId="0" xfId="0" applyFont="1"/>
    <xf numFmtId="0" fontId="92" fillId="0" borderId="0" xfId="0" applyFont="1"/>
    <xf numFmtId="44" fontId="79" fillId="0" borderId="0" xfId="0" applyNumberFormat="1" applyFont="1" applyAlignment="1">
      <alignment horizontal="center"/>
    </xf>
    <xf numFmtId="1" fontId="79" fillId="0" borderId="0" xfId="0" applyNumberFormat="1" applyFont="1" applyAlignment="1">
      <alignment horizontal="center"/>
    </xf>
    <xf numFmtId="167" fontId="93" fillId="0" borderId="29" xfId="124" applyNumberFormat="1" applyFont="1" applyBorder="1" applyAlignment="1">
      <alignment horizontal="center"/>
    </xf>
    <xf numFmtId="1" fontId="94" fillId="36" borderId="11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29" xfId="126" applyNumberFormat="1" applyFont="1" applyBorder="1" applyProtection="1">
      <protection hidden="1"/>
    </xf>
    <xf numFmtId="164" fontId="45" fillId="34" borderId="29" xfId="125" applyNumberFormat="1" applyFont="1" applyFill="1" applyBorder="1" applyProtection="1">
      <protection hidden="1"/>
    </xf>
    <xf numFmtId="0" fontId="45" fillId="0" borderId="11" xfId="124" applyFont="1" applyBorder="1" applyProtection="1">
      <protection hidden="1"/>
    </xf>
    <xf numFmtId="164" fontId="47" fillId="0" borderId="23" xfId="126" applyNumberFormat="1" applyFont="1" applyBorder="1" applyProtection="1">
      <protection hidden="1"/>
    </xf>
    <xf numFmtId="0" fontId="47" fillId="0" borderId="20" xfId="124" applyFont="1" applyBorder="1" applyAlignment="1" applyProtection="1">
      <alignment horizontal="left"/>
      <protection hidden="1"/>
    </xf>
    <xf numFmtId="0" fontId="45" fillId="0" borderId="20" xfId="124" applyFont="1" applyBorder="1" applyAlignment="1" applyProtection="1">
      <alignment horizontal="left"/>
      <protection hidden="1"/>
    </xf>
    <xf numFmtId="0" fontId="45" fillId="0" borderId="31" xfId="124" applyFont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center"/>
      <protection locked="0"/>
    </xf>
    <xf numFmtId="165" fontId="36" fillId="0" borderId="0" xfId="0" applyNumberFormat="1" applyFont="1" applyAlignment="1" applyProtection="1">
      <alignment horizontal="left"/>
      <protection hidden="1"/>
    </xf>
    <xf numFmtId="0" fontId="26" fillId="0" borderId="0" xfId="0" applyFont="1" applyAlignment="1" applyProtection="1">
      <alignment vertical="top"/>
      <protection hidden="1"/>
    </xf>
    <xf numFmtId="1" fontId="40" fillId="0" borderId="2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61" fillId="0" borderId="11" xfId="0" applyFont="1" applyBorder="1" applyAlignment="1" applyProtection="1">
      <alignment horizontal="center"/>
      <protection hidden="1"/>
    </xf>
    <xf numFmtId="0" fontId="61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1" fontId="21" fillId="0" borderId="0" xfId="0" applyNumberFormat="1" applyFont="1" applyAlignment="1">
      <alignment horizontal="left" vertical="top"/>
    </xf>
    <xf numFmtId="1" fontId="28" fillId="0" borderId="0" xfId="0" applyNumberFormat="1" applyFont="1" applyAlignment="1">
      <alignment vertical="top"/>
    </xf>
    <xf numFmtId="1" fontId="37" fillId="0" borderId="10" xfId="0" applyNumberFormat="1" applyFont="1" applyBorder="1" applyAlignment="1">
      <alignment horizontal="center" vertical="center" wrapText="1"/>
    </xf>
    <xf numFmtId="0" fontId="40" fillId="0" borderId="23" xfId="0" applyFont="1" applyBorder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39" fillId="0" borderId="23" xfId="0" applyFont="1" applyBorder="1" applyAlignment="1" applyProtection="1">
      <alignment horizontal="left" vertical="center"/>
      <protection hidden="1"/>
    </xf>
    <xf numFmtId="0" fontId="40" fillId="0" borderId="23" xfId="0" applyFont="1" applyBorder="1" applyAlignment="1" applyProtection="1">
      <alignment horizontal="left" vertical="center"/>
      <protection hidden="1"/>
    </xf>
    <xf numFmtId="164" fontId="40" fillId="0" borderId="23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2" fontId="0" fillId="0" borderId="0" xfId="0" applyNumberFormat="1" applyAlignment="1" applyProtection="1">
      <alignment horizontal="left"/>
      <protection hidden="1"/>
    </xf>
    <xf numFmtId="0" fontId="63" fillId="0" borderId="0" xfId="0" applyFont="1" applyAlignment="1" applyProtection="1">
      <alignment horizontal="center"/>
      <protection hidden="1"/>
    </xf>
    <xf numFmtId="44" fontId="26" fillId="0" borderId="15" xfId="0" applyNumberFormat="1" applyFont="1" applyBorder="1" applyAlignment="1" applyProtection="1">
      <alignment horizontal="center" wrapText="1"/>
      <protection hidden="1"/>
    </xf>
    <xf numFmtId="165" fontId="78" fillId="0" borderId="0" xfId="0" applyNumberFormat="1" applyFont="1" applyAlignment="1" applyProtection="1">
      <alignment horizontal="right"/>
      <protection hidden="1"/>
    </xf>
    <xf numFmtId="0" fontId="61" fillId="0" borderId="0" xfId="0" applyFont="1" applyProtection="1">
      <protection hidden="1"/>
    </xf>
    <xf numFmtId="165" fontId="61" fillId="0" borderId="0" xfId="0" applyNumberFormat="1" applyFont="1" applyAlignment="1" applyProtection="1">
      <alignment horizontal="center"/>
      <protection hidden="1"/>
    </xf>
    <xf numFmtId="0" fontId="78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0" fontId="47" fillId="0" borderId="0" xfId="124" applyFont="1"/>
    <xf numFmtId="0" fontId="46" fillId="0" borderId="37" xfId="124" applyFont="1" applyBorder="1" applyAlignment="1">
      <alignment horizontal="center"/>
    </xf>
    <xf numFmtId="0" fontId="46" fillId="0" borderId="38" xfId="124" applyFont="1" applyBorder="1" applyAlignment="1">
      <alignment horizontal="center"/>
    </xf>
    <xf numFmtId="0" fontId="44" fillId="0" borderId="39" xfId="124" applyFont="1" applyBorder="1"/>
    <xf numFmtId="0" fontId="45" fillId="0" borderId="40" xfId="124" applyFont="1" applyBorder="1"/>
    <xf numFmtId="4" fontId="47" fillId="0" borderId="39" xfId="124" applyNumberFormat="1" applyFont="1" applyBorder="1" applyAlignment="1">
      <alignment horizontal="right"/>
    </xf>
    <xf numFmtId="2" fontId="47" fillId="0" borderId="39" xfId="124" applyNumberFormat="1" applyFont="1" applyBorder="1" applyAlignment="1">
      <alignment horizontal="right"/>
    </xf>
    <xf numFmtId="0" fontId="45" fillId="0" borderId="39" xfId="124" applyFont="1" applyBorder="1"/>
    <xf numFmtId="0" fontId="41" fillId="0" borderId="45" xfId="124" applyBorder="1"/>
    <xf numFmtId="7" fontId="45" fillId="0" borderId="11" xfId="124" applyNumberFormat="1" applyFont="1" applyBorder="1"/>
    <xf numFmtId="0" fontId="24" fillId="37" borderId="0" xfId="0" applyFont="1" applyFill="1" applyAlignment="1" applyProtection="1">
      <alignment horizontal="left"/>
      <protection hidden="1"/>
    </xf>
    <xf numFmtId="0" fontId="91" fillId="37" borderId="0" xfId="123" applyFont="1" applyFill="1" applyBorder="1" applyAlignment="1" applyProtection="1">
      <alignment horizontal="left"/>
      <protection hidden="1"/>
    </xf>
    <xf numFmtId="0" fontId="24" fillId="37" borderId="0" xfId="0" applyFont="1" applyFill="1" applyProtection="1">
      <protection hidden="1"/>
    </xf>
    <xf numFmtId="166" fontId="24" fillId="37" borderId="0" xfId="0" applyNumberFormat="1" applyFont="1" applyFill="1" applyAlignment="1" applyProtection="1">
      <alignment vertical="center" wrapText="1"/>
      <protection hidden="1"/>
    </xf>
    <xf numFmtId="0" fontId="0" fillId="0" borderId="62" xfId="0" applyBorder="1" applyAlignment="1" applyProtection="1">
      <alignment horizontal="center" vertical="center" wrapText="1"/>
      <protection hidden="1"/>
    </xf>
    <xf numFmtId="0" fontId="0" fillId="0" borderId="24" xfId="0" applyBorder="1" applyProtection="1">
      <protection hidden="1"/>
    </xf>
    <xf numFmtId="0" fontId="0" fillId="0" borderId="25" xfId="0" applyBorder="1" applyProtection="1">
      <protection hidden="1"/>
    </xf>
    <xf numFmtId="1" fontId="40" fillId="0" borderId="10" xfId="0" applyNumberFormat="1" applyFont="1" applyBorder="1"/>
    <xf numFmtId="0" fontId="40" fillId="0" borderId="10" xfId="0" applyFont="1" applyBorder="1"/>
    <xf numFmtId="0" fontId="0" fillId="0" borderId="10" xfId="0" applyBorder="1"/>
    <xf numFmtId="169" fontId="39" fillId="0" borderId="23" xfId="0" applyNumberFormat="1" applyFont="1" applyBorder="1" applyAlignment="1" applyProtection="1">
      <alignment horizontal="left" vertical="center"/>
      <protection hidden="1"/>
    </xf>
    <xf numFmtId="169" fontId="40" fillId="0" borderId="24" xfId="0" applyNumberFormat="1" applyFont="1" applyBorder="1" applyAlignment="1" applyProtection="1">
      <alignment vertical="center"/>
      <protection hidden="1"/>
    </xf>
    <xf numFmtId="169" fontId="0" fillId="0" borderId="0" xfId="0" applyNumberFormat="1" applyProtection="1">
      <protection hidden="1"/>
    </xf>
    <xf numFmtId="169" fontId="26" fillId="0" borderId="15" xfId="0" applyNumberFormat="1" applyFont="1" applyBorder="1" applyAlignment="1" applyProtection="1">
      <alignment wrapText="1"/>
      <protection hidden="1"/>
    </xf>
    <xf numFmtId="169" fontId="0" fillId="0" borderId="0" xfId="0" applyNumberFormat="1"/>
    <xf numFmtId="1" fontId="21" fillId="0" borderId="14" xfId="0" applyNumberFormat="1" applyFont="1" applyBorder="1" applyAlignment="1" applyProtection="1">
      <alignment horizontal="center"/>
      <protection locked="0" hidden="1"/>
    </xf>
    <xf numFmtId="0" fontId="40" fillId="0" borderId="10" xfId="0" quotePrefix="1" applyFont="1" applyBorder="1"/>
    <xf numFmtId="16" fontId="40" fillId="0" borderId="10" xfId="0" quotePrefix="1" applyNumberFormat="1" applyFont="1" applyBorder="1"/>
    <xf numFmtId="0" fontId="98" fillId="0" borderId="10" xfId="0" applyFont="1" applyBorder="1" applyAlignment="1">
      <alignment horizontal="center"/>
    </xf>
    <xf numFmtId="49" fontId="40" fillId="0" borderId="10" xfId="0" applyNumberFormat="1" applyFont="1" applyBorder="1" applyAlignment="1">
      <alignment horizontal="center"/>
    </xf>
    <xf numFmtId="44" fontId="40" fillId="0" borderId="10" xfId="1" applyFont="1" applyBorder="1"/>
    <xf numFmtId="0" fontId="0" fillId="0" borderId="10" xfId="0" applyBorder="1" applyAlignment="1">
      <alignment horizontal="center"/>
    </xf>
    <xf numFmtId="165" fontId="32" fillId="0" borderId="48" xfId="0" applyNumberFormat="1" applyFont="1" applyBorder="1" applyAlignment="1" applyProtection="1">
      <alignment horizontal="right" vertical="center"/>
      <protection hidden="1"/>
    </xf>
    <xf numFmtId="165" fontId="28" fillId="0" borderId="48" xfId="0" applyNumberFormat="1" applyFont="1" applyBorder="1" applyAlignment="1" applyProtection="1">
      <alignment horizontal="right" vertical="center"/>
      <protection hidden="1"/>
    </xf>
    <xf numFmtId="165" fontId="26" fillId="0" borderId="51" xfId="0" applyNumberFormat="1" applyFont="1" applyBorder="1" applyAlignment="1" applyProtection="1">
      <alignment horizontal="right" vertical="center"/>
      <protection hidden="1"/>
    </xf>
    <xf numFmtId="44" fontId="40" fillId="0" borderId="10" xfId="0" applyNumberFormat="1" applyFont="1" applyBorder="1"/>
    <xf numFmtId="1" fontId="97" fillId="0" borderId="12" xfId="0" applyNumberFormat="1" applyFont="1" applyBorder="1" applyProtection="1">
      <protection hidden="1"/>
    </xf>
    <xf numFmtId="1" fontId="40" fillId="0" borderId="10" xfId="0" applyNumberFormat="1" applyFont="1" applyBorder="1" applyAlignment="1">
      <alignment horizontal="left"/>
    </xf>
    <xf numFmtId="1" fontId="21" fillId="0" borderId="0" xfId="0" applyNumberFormat="1" applyFont="1" applyAlignment="1" applyProtection="1">
      <alignment horizontal="center"/>
      <protection locked="0" hidden="1"/>
    </xf>
    <xf numFmtId="0" fontId="19" fillId="36" borderId="11" xfId="123" applyFill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right"/>
      <protection hidden="1"/>
    </xf>
    <xf numFmtId="1" fontId="39" fillId="0" borderId="15" xfId="0" applyNumberFormat="1" applyFont="1" applyBorder="1"/>
    <xf numFmtId="0" fontId="39" fillId="0" borderId="15" xfId="0" applyFont="1" applyBorder="1"/>
    <xf numFmtId="1" fontId="26" fillId="0" borderId="15" xfId="0" applyNumberFormat="1" applyFont="1" applyBorder="1" applyAlignment="1" applyProtection="1">
      <alignment horizontal="center" wrapText="1"/>
      <protection hidden="1"/>
    </xf>
    <xf numFmtId="1" fontId="40" fillId="0" borderId="10" xfId="0" applyNumberFormat="1" applyFont="1" applyBorder="1" applyAlignment="1">
      <alignment horizontal="right"/>
    </xf>
    <xf numFmtId="0" fontId="40" fillId="0" borderId="0" xfId="0" applyFont="1"/>
    <xf numFmtId="0" fontId="40" fillId="0" borderId="10" xfId="0" applyFont="1" applyBorder="1" applyAlignment="1">
      <alignment horizontal="center"/>
    </xf>
    <xf numFmtId="0" fontId="40" fillId="0" borderId="10" xfId="0" quotePrefix="1" applyFont="1" applyBorder="1" applyAlignment="1">
      <alignment horizontal="center"/>
    </xf>
    <xf numFmtId="16" fontId="40" fillId="0" borderId="10" xfId="0" quotePrefix="1" applyNumberFormat="1" applyFont="1" applyBorder="1" applyAlignment="1">
      <alignment horizontal="center"/>
    </xf>
    <xf numFmtId="1" fontId="40" fillId="0" borderId="0" xfId="0" applyNumberFormat="1" applyFont="1"/>
    <xf numFmtId="0" fontId="40" fillId="0" borderId="0" xfId="0" quotePrefix="1" applyFont="1"/>
    <xf numFmtId="44" fontId="40" fillId="0" borderId="0" xfId="0" applyNumberFormat="1" applyFont="1"/>
    <xf numFmtId="44" fontId="33" fillId="0" borderId="0" xfId="1" applyFont="1" applyFill="1" applyBorder="1" applyProtection="1">
      <protection hidden="1"/>
    </xf>
    <xf numFmtId="0" fontId="60" fillId="0" borderId="0" xfId="123" applyFont="1" applyFill="1" applyAlignment="1" applyProtection="1">
      <alignment vertical="center" wrapText="1"/>
      <protection hidden="1"/>
    </xf>
    <xf numFmtId="0" fontId="60" fillId="0" borderId="0" xfId="123" applyFont="1" applyFill="1" applyBorder="1" applyAlignment="1" applyProtection="1">
      <alignment vertical="center" wrapText="1"/>
      <protection hidden="1"/>
    </xf>
    <xf numFmtId="0" fontId="40" fillId="0" borderId="10" xfId="0" applyFont="1" applyBorder="1" applyAlignment="1">
      <alignment horizontal="left"/>
    </xf>
    <xf numFmtId="0" fontId="40" fillId="38" borderId="10" xfId="0" applyFont="1" applyFill="1" applyBorder="1" applyAlignment="1">
      <alignment horizontal="center"/>
    </xf>
    <xf numFmtId="0" fontId="40" fillId="0" borderId="10" xfId="0" applyFont="1" applyBorder="1" applyAlignment="1" applyProtection="1">
      <alignment horizontal="center" vertical="center"/>
      <protection hidden="1"/>
    </xf>
    <xf numFmtId="1" fontId="40" fillId="38" borderId="10" xfId="0" applyNumberFormat="1" applyFont="1" applyFill="1" applyBorder="1" applyAlignment="1" applyProtection="1">
      <alignment horizontal="center"/>
      <protection hidden="1"/>
    </xf>
    <xf numFmtId="1" fontId="40" fillId="0" borderId="15" xfId="0" applyNumberFormat="1" applyFont="1" applyBorder="1" applyAlignment="1">
      <alignment horizontal="right"/>
    </xf>
    <xf numFmtId="0" fontId="40" fillId="0" borderId="15" xfId="0" applyFont="1" applyBorder="1"/>
    <xf numFmtId="0" fontId="40" fillId="0" borderId="15" xfId="0" quotePrefix="1" applyFont="1" applyBorder="1" applyAlignment="1">
      <alignment horizontal="center"/>
    </xf>
    <xf numFmtId="0" fontId="0" fillId="0" borderId="15" xfId="0" applyBorder="1"/>
    <xf numFmtId="44" fontId="40" fillId="0" borderId="15" xfId="0" applyNumberFormat="1" applyFont="1" applyBorder="1"/>
    <xf numFmtId="1" fontId="33" fillId="0" borderId="10" xfId="0" applyNumberFormat="1" applyFont="1" applyBorder="1" applyAlignment="1" applyProtection="1">
      <alignment horizontal="right"/>
      <protection hidden="1"/>
    </xf>
    <xf numFmtId="1" fontId="40" fillId="0" borderId="10" xfId="0" applyNumberFormat="1" applyFont="1" applyBorder="1" applyAlignment="1"/>
    <xf numFmtId="0" fontId="27" fillId="0" borderId="0" xfId="0" applyFont="1" applyBorder="1" applyProtection="1">
      <protection locked="0"/>
    </xf>
    <xf numFmtId="1" fontId="28" fillId="0" borderId="0" xfId="0" applyNumberFormat="1" applyFont="1" applyBorder="1" applyAlignment="1" applyProtection="1">
      <alignment horizontal="right" vertical="center"/>
      <protection hidden="1"/>
    </xf>
    <xf numFmtId="168" fontId="28" fillId="0" borderId="0" xfId="0" applyNumberFormat="1" applyFont="1" applyBorder="1" applyAlignment="1" applyProtection="1">
      <alignment horizontal="right" vertical="center"/>
      <protection hidden="1"/>
    </xf>
    <xf numFmtId="49" fontId="28" fillId="0" borderId="0" xfId="1" applyNumberFormat="1" applyFont="1" applyBorder="1" applyAlignment="1" applyProtection="1">
      <alignment horizontal="right" vertical="center"/>
      <protection hidden="1"/>
    </xf>
    <xf numFmtId="0" fontId="29" fillId="0" borderId="0" xfId="0" applyFont="1" applyBorder="1" applyAlignment="1" applyProtection="1">
      <alignment horizontal="right" vertical="center"/>
      <protection hidden="1"/>
    </xf>
    <xf numFmtId="44" fontId="28" fillId="0" borderId="0" xfId="0" applyNumberFormat="1" applyFont="1" applyBorder="1" applyAlignment="1" applyProtection="1">
      <alignment horizontal="right" vertical="center"/>
      <protection hidden="1"/>
    </xf>
    <xf numFmtId="44" fontId="99" fillId="0" borderId="10" xfId="0" applyNumberFormat="1" applyFont="1" applyBorder="1" applyAlignment="1" applyProtection="1">
      <alignment horizontal="left" vertical="center"/>
      <protection hidden="1"/>
    </xf>
    <xf numFmtId="1" fontId="26" fillId="0" borderId="11" xfId="0" applyNumberFormat="1" applyFont="1" applyBorder="1" applyAlignment="1" applyProtection="1">
      <alignment horizontal="center" wrapText="1"/>
      <protection locked="0"/>
    </xf>
    <xf numFmtId="0" fontId="26" fillId="0" borderId="11" xfId="0" applyFont="1" applyBorder="1" applyAlignment="1" applyProtection="1">
      <alignment wrapText="1"/>
      <protection locked="0"/>
    </xf>
    <xf numFmtId="49" fontId="26" fillId="0" borderId="11" xfId="1" applyNumberFormat="1" applyFont="1" applyFill="1" applyBorder="1" applyAlignment="1" applyProtection="1">
      <alignment horizontal="center" wrapText="1"/>
      <protection locked="0"/>
    </xf>
    <xf numFmtId="0" fontId="53" fillId="0" borderId="11" xfId="0" applyFont="1" applyBorder="1" applyAlignment="1" applyProtection="1">
      <alignment horizontal="center" wrapText="1"/>
      <protection locked="0"/>
    </xf>
    <xf numFmtId="44" fontId="26" fillId="0" borderId="11" xfId="0" applyNumberFormat="1" applyFont="1" applyBorder="1" applyAlignment="1" applyProtection="1">
      <alignment wrapText="1"/>
      <protection locked="0"/>
    </xf>
    <xf numFmtId="1" fontId="26" fillId="0" borderId="11" xfId="0" applyNumberFormat="1" applyFont="1" applyBorder="1" applyAlignment="1" applyProtection="1">
      <alignment wrapText="1"/>
      <protection locked="0"/>
    </xf>
    <xf numFmtId="44" fontId="26" fillId="0" borderId="11" xfId="1" applyFont="1" applyFill="1" applyBorder="1" applyAlignment="1" applyProtection="1">
      <alignment horizontal="center" wrapText="1"/>
      <protection locked="0"/>
    </xf>
    <xf numFmtId="0" fontId="0" fillId="0" borderId="10" xfId="0" applyFont="1" applyBorder="1"/>
    <xf numFmtId="0" fontId="23" fillId="0" borderId="0" xfId="0" applyFont="1" applyAlignment="1" applyProtection="1">
      <alignment horizontal="center"/>
      <protection hidden="1"/>
    </xf>
    <xf numFmtId="0" fontId="68" fillId="36" borderId="11" xfId="0" applyFont="1" applyFill="1" applyBorder="1" applyAlignment="1" applyProtection="1">
      <alignment horizontal="left"/>
      <protection locked="0"/>
    </xf>
    <xf numFmtId="0" fontId="40" fillId="0" borderId="10" xfId="0" applyFont="1" applyBorder="1" applyAlignment="1">
      <alignment horizontal="right"/>
    </xf>
    <xf numFmtId="0" fontId="40" fillId="0" borderId="0" xfId="0" applyFont="1" applyBorder="1" applyAlignment="1">
      <alignment horizontal="right"/>
    </xf>
    <xf numFmtId="1" fontId="40" fillId="0" borderId="0" xfId="0" applyNumberFormat="1" applyFont="1" applyBorder="1" applyAlignment="1">
      <alignment horizontal="right"/>
    </xf>
    <xf numFmtId="0" fontId="40" fillId="0" borderId="0" xfId="0" applyFont="1" applyBorder="1"/>
    <xf numFmtId="0" fontId="9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33" fillId="0" borderId="0" xfId="0" applyNumberFormat="1" applyFont="1" applyAlignment="1" applyProtection="1">
      <alignment horizontal="right"/>
      <protection hidden="1"/>
    </xf>
    <xf numFmtId="0" fontId="96" fillId="0" borderId="10" xfId="0" applyFont="1" applyBorder="1" applyAlignment="1">
      <alignment horizontal="right"/>
    </xf>
    <xf numFmtId="1" fontId="33" fillId="0" borderId="10" xfId="0" applyNumberFormat="1" applyFont="1" applyBorder="1" applyAlignment="1" applyProtection="1">
      <alignment horizontal="left"/>
      <protection hidden="1"/>
    </xf>
    <xf numFmtId="0" fontId="102" fillId="0" borderId="10" xfId="123" applyFont="1" applyBorder="1"/>
    <xf numFmtId="170" fontId="40" fillId="0" borderId="10" xfId="0" applyNumberFormat="1" applyFont="1" applyBorder="1"/>
    <xf numFmtId="0" fontId="102" fillId="0" borderId="10" xfId="123" quotePrefix="1" applyFont="1" applyBorder="1"/>
    <xf numFmtId="170" fontId="40" fillId="0" borderId="10" xfId="0" applyNumberFormat="1" applyFont="1" applyBorder="1" applyAlignment="1">
      <alignment horizontal="right"/>
    </xf>
    <xf numFmtId="1" fontId="55" fillId="33" borderId="16" xfId="0" applyNumberFormat="1" applyFont="1" applyFill="1" applyBorder="1" applyAlignment="1" applyProtection="1">
      <alignment horizontal="center"/>
      <protection hidden="1"/>
    </xf>
    <xf numFmtId="1" fontId="55" fillId="33" borderId="12" xfId="0" applyNumberFormat="1" applyFont="1" applyFill="1" applyBorder="1" applyAlignment="1" applyProtection="1">
      <alignment horizontal="center"/>
      <protection hidden="1"/>
    </xf>
    <xf numFmtId="1" fontId="55" fillId="33" borderId="14" xfId="0" applyNumberFormat="1" applyFont="1" applyFill="1" applyBorder="1" applyAlignment="1" applyProtection="1">
      <alignment horizontal="center"/>
      <protection hidden="1"/>
    </xf>
    <xf numFmtId="0" fontId="55" fillId="33" borderId="16" xfId="0" applyFont="1" applyFill="1" applyBorder="1" applyAlignment="1" applyProtection="1">
      <alignment horizontal="center"/>
      <protection hidden="1"/>
    </xf>
    <xf numFmtId="0" fontId="55" fillId="33" borderId="12" xfId="0" applyFont="1" applyFill="1" applyBorder="1" applyAlignment="1" applyProtection="1">
      <alignment horizontal="center"/>
      <protection hidden="1"/>
    </xf>
    <xf numFmtId="0" fontId="55" fillId="33" borderId="14" xfId="0" applyFont="1" applyFill="1" applyBorder="1" applyAlignment="1" applyProtection="1">
      <alignment horizontal="center"/>
      <protection hidden="1"/>
    </xf>
    <xf numFmtId="0" fontId="56" fillId="33" borderId="22" xfId="0" applyFont="1" applyFill="1" applyBorder="1" applyAlignment="1" applyProtection="1">
      <alignment horizontal="center"/>
      <protection hidden="1"/>
    </xf>
    <xf numFmtId="0" fontId="56" fillId="33" borderId="13" xfId="0" applyFont="1" applyFill="1" applyBorder="1" applyAlignment="1" applyProtection="1">
      <alignment horizontal="center"/>
      <protection hidden="1"/>
    </xf>
    <xf numFmtId="0" fontId="56" fillId="33" borderId="21" xfId="0" applyFont="1" applyFill="1" applyBorder="1" applyAlignment="1" applyProtection="1">
      <alignment horizontal="center"/>
      <protection hidden="1"/>
    </xf>
    <xf numFmtId="0" fontId="74" fillId="0" borderId="66" xfId="0" applyFont="1" applyBorder="1" applyAlignment="1" applyProtection="1">
      <alignment horizontal="right" vertical="center"/>
      <protection hidden="1"/>
    </xf>
    <xf numFmtId="0" fontId="74" fillId="0" borderId="12" xfId="0" applyFont="1" applyBorder="1" applyAlignment="1" applyProtection="1">
      <alignment horizontal="right" vertical="center"/>
      <protection hidden="1"/>
    </xf>
    <xf numFmtId="0" fontId="74" fillId="0" borderId="14" xfId="0" applyFont="1" applyBorder="1" applyAlignment="1" applyProtection="1">
      <alignment horizontal="right" vertical="center"/>
      <protection hidden="1"/>
    </xf>
    <xf numFmtId="0" fontId="37" fillId="0" borderId="15" xfId="0" applyFont="1" applyBorder="1" applyAlignment="1" applyProtection="1">
      <alignment horizontal="center" vertical="center" wrapText="1"/>
      <protection hidden="1"/>
    </xf>
    <xf numFmtId="0" fontId="37" fillId="0" borderId="32" xfId="0" applyFont="1" applyBorder="1" applyAlignment="1" applyProtection="1">
      <alignment horizontal="center" vertical="center" wrapText="1"/>
      <protection hidden="1"/>
    </xf>
    <xf numFmtId="0" fontId="37" fillId="0" borderId="18" xfId="0" applyFont="1" applyBorder="1" applyAlignment="1" applyProtection="1">
      <alignment horizontal="center" vertical="center" wrapText="1"/>
      <protection hidden="1"/>
    </xf>
    <xf numFmtId="0" fontId="25" fillId="37" borderId="15" xfId="0" applyFont="1" applyFill="1" applyBorder="1" applyAlignment="1" applyProtection="1">
      <alignment horizontal="center" vertical="center" wrapText="1"/>
      <protection locked="0" hidden="1"/>
    </xf>
    <xf numFmtId="0" fontId="25" fillId="37" borderId="32" xfId="0" applyFont="1" applyFill="1" applyBorder="1" applyAlignment="1" applyProtection="1">
      <alignment horizontal="center" vertical="center" wrapText="1"/>
      <protection locked="0" hidden="1"/>
    </xf>
    <xf numFmtId="0" fontId="25" fillId="37" borderId="18" xfId="0" applyFont="1" applyFill="1" applyBorder="1" applyAlignment="1" applyProtection="1">
      <alignment horizontal="center" vertical="center" wrapText="1"/>
      <protection locked="0" hidden="1"/>
    </xf>
    <xf numFmtId="0" fontId="26" fillId="0" borderId="27" xfId="0" applyFont="1" applyBorder="1" applyAlignment="1" applyProtection="1">
      <alignment horizontal="center" vertical="top"/>
      <protection hidden="1"/>
    </xf>
    <xf numFmtId="0" fontId="76" fillId="0" borderId="66" xfId="123" applyFont="1" applyBorder="1" applyAlignment="1" applyProtection="1">
      <alignment horizontal="right" vertical="center"/>
      <protection hidden="1"/>
    </xf>
    <xf numFmtId="0" fontId="76" fillId="0" borderId="12" xfId="123" applyFont="1" applyBorder="1" applyAlignment="1" applyProtection="1">
      <alignment horizontal="right" vertical="center"/>
      <protection hidden="1"/>
    </xf>
    <xf numFmtId="0" fontId="76" fillId="0" borderId="14" xfId="123" applyFont="1" applyBorder="1" applyAlignment="1" applyProtection="1">
      <alignment horizontal="right" vertical="center"/>
      <protection hidden="1"/>
    </xf>
    <xf numFmtId="1" fontId="36" fillId="34" borderId="16" xfId="0" applyNumberFormat="1" applyFont="1" applyFill="1" applyBorder="1" applyAlignment="1" applyProtection="1">
      <alignment horizontal="center"/>
      <protection hidden="1"/>
    </xf>
    <xf numFmtId="1" fontId="36" fillId="34" borderId="12" xfId="0" applyNumberFormat="1" applyFont="1" applyFill="1" applyBorder="1" applyAlignment="1" applyProtection="1">
      <alignment horizontal="center"/>
      <protection hidden="1"/>
    </xf>
    <xf numFmtId="1" fontId="36" fillId="34" borderId="14" xfId="0" applyNumberFormat="1" applyFont="1" applyFill="1" applyBorder="1" applyAlignment="1" applyProtection="1">
      <alignment horizontal="center"/>
      <protection hidden="1"/>
    </xf>
    <xf numFmtId="1" fontId="28" fillId="0" borderId="16" xfId="0" applyNumberFormat="1" applyFont="1" applyBorder="1" applyAlignment="1" applyProtection="1">
      <alignment horizontal="right" vertical="center"/>
      <protection hidden="1"/>
    </xf>
    <xf numFmtId="1" fontId="28" fillId="0" borderId="14" xfId="0" applyNumberFormat="1" applyFont="1" applyBorder="1" applyAlignment="1" applyProtection="1">
      <alignment horizontal="right" vertical="center"/>
      <protection hidden="1"/>
    </xf>
    <xf numFmtId="164" fontId="64" fillId="0" borderId="16" xfId="1" applyNumberFormat="1" applyFont="1" applyBorder="1" applyAlignment="1" applyProtection="1">
      <alignment horizontal="center" vertical="center"/>
      <protection hidden="1"/>
    </xf>
    <xf numFmtId="164" fontId="64" fillId="0" borderId="12" xfId="1" applyNumberFormat="1" applyFont="1" applyBorder="1" applyAlignment="1" applyProtection="1">
      <alignment horizontal="center" vertical="center"/>
      <protection hidden="1"/>
    </xf>
    <xf numFmtId="164" fontId="64" fillId="0" borderId="14" xfId="1" applyNumberFormat="1" applyFont="1" applyBorder="1" applyAlignment="1" applyProtection="1">
      <alignment horizontal="center" vertical="center"/>
      <protection hidden="1"/>
    </xf>
    <xf numFmtId="0" fontId="86" fillId="0" borderId="0" xfId="0" applyFont="1" applyAlignment="1" applyProtection="1">
      <alignment horizontal="center" vertical="center"/>
      <protection hidden="1"/>
    </xf>
    <xf numFmtId="0" fontId="86" fillId="0" borderId="11" xfId="0" applyFont="1" applyBorder="1" applyAlignment="1" applyProtection="1">
      <alignment horizontal="center" vertical="center"/>
      <protection hidden="1"/>
    </xf>
    <xf numFmtId="0" fontId="36" fillId="0" borderId="55" xfId="0" applyFont="1" applyBorder="1" applyAlignment="1" applyProtection="1">
      <alignment horizontal="right"/>
      <protection hidden="1"/>
    </xf>
    <xf numFmtId="44" fontId="75" fillId="0" borderId="63" xfId="0" applyNumberFormat="1" applyFont="1" applyBorder="1" applyAlignment="1" applyProtection="1">
      <alignment horizontal="right" vertical="center"/>
      <protection hidden="1"/>
    </xf>
    <xf numFmtId="44" fontId="75" fillId="0" borderId="64" xfId="0" applyNumberFormat="1" applyFont="1" applyBorder="1" applyAlignment="1" applyProtection="1">
      <alignment horizontal="right" vertical="center"/>
      <protection hidden="1"/>
    </xf>
    <xf numFmtId="44" fontId="75" fillId="0" borderId="65" xfId="0" applyNumberFormat="1" applyFont="1" applyBorder="1" applyAlignment="1" applyProtection="1">
      <alignment horizontal="right" vertical="center"/>
      <protection hidden="1"/>
    </xf>
    <xf numFmtId="1" fontId="34" fillId="33" borderId="52" xfId="0" applyNumberFormat="1" applyFont="1" applyFill="1" applyBorder="1" applyAlignment="1" applyProtection="1">
      <alignment horizontal="center"/>
      <protection hidden="1"/>
    </xf>
    <xf numFmtId="1" fontId="34" fillId="33" borderId="28" xfId="0" applyNumberFormat="1" applyFont="1" applyFill="1" applyBorder="1" applyAlignment="1" applyProtection="1">
      <alignment horizontal="center"/>
      <protection hidden="1"/>
    </xf>
    <xf numFmtId="1" fontId="34" fillId="33" borderId="53" xfId="0" applyNumberFormat="1" applyFont="1" applyFill="1" applyBorder="1" applyAlignment="1" applyProtection="1">
      <alignment horizontal="center"/>
      <protection hidden="1"/>
    </xf>
    <xf numFmtId="0" fontId="37" fillId="0" borderId="30" xfId="0" applyFont="1" applyBorder="1" applyAlignment="1" applyProtection="1">
      <alignment horizontal="left" vertical="center" wrapText="1"/>
      <protection hidden="1"/>
    </xf>
    <xf numFmtId="0" fontId="37" fillId="0" borderId="27" xfId="0" applyFont="1" applyBorder="1" applyAlignment="1" applyProtection="1">
      <alignment horizontal="left" vertical="center" wrapText="1"/>
      <protection hidden="1"/>
    </xf>
    <xf numFmtId="0" fontId="37" fillId="0" borderId="19" xfId="0" applyFont="1" applyBorder="1" applyAlignment="1" applyProtection="1">
      <alignment horizontal="left" vertical="center" wrapText="1"/>
      <protection hidden="1"/>
    </xf>
    <xf numFmtId="0" fontId="37" fillId="0" borderId="31" xfId="0" applyFont="1" applyBorder="1" applyAlignment="1" applyProtection="1">
      <alignment horizontal="left" vertical="center" wrapText="1"/>
      <protection hidden="1"/>
    </xf>
    <xf numFmtId="0" fontId="37" fillId="0" borderId="0" xfId="0" applyFont="1" applyBorder="1" applyAlignment="1" applyProtection="1">
      <alignment horizontal="left" vertical="center" wrapText="1"/>
      <protection hidden="1"/>
    </xf>
    <xf numFmtId="0" fontId="37" fillId="0" borderId="29" xfId="0" applyFont="1" applyBorder="1" applyAlignment="1" applyProtection="1">
      <alignment horizontal="left" vertical="center" wrapText="1"/>
      <protection hidden="1"/>
    </xf>
    <xf numFmtId="0" fontId="37" fillId="0" borderId="17" xfId="0" applyFont="1" applyBorder="1" applyAlignment="1" applyProtection="1">
      <alignment horizontal="left" vertical="center" wrapText="1"/>
      <protection hidden="1"/>
    </xf>
    <xf numFmtId="0" fontId="37" fillId="0" borderId="11" xfId="0" applyFont="1" applyBorder="1" applyAlignment="1" applyProtection="1">
      <alignment horizontal="left" vertical="center" wrapText="1"/>
      <protection hidden="1"/>
    </xf>
    <xf numFmtId="0" fontId="37" fillId="0" borderId="20" xfId="0" applyFont="1" applyBorder="1" applyAlignment="1" applyProtection="1">
      <alignment horizontal="left" vertical="center" wrapText="1"/>
      <protection hidden="1"/>
    </xf>
    <xf numFmtId="1" fontId="87" fillId="33" borderId="0" xfId="0" applyNumberFormat="1" applyFont="1" applyFill="1" applyAlignment="1" applyProtection="1">
      <alignment horizontal="left" vertical="center"/>
      <protection hidden="1"/>
    </xf>
    <xf numFmtId="1" fontId="68" fillId="0" borderId="0" xfId="0" applyNumberFormat="1" applyFont="1" applyAlignment="1" applyProtection="1">
      <alignment wrapText="1"/>
      <protection hidden="1"/>
    </xf>
    <xf numFmtId="49" fontId="95" fillId="0" borderId="56" xfId="0" applyNumberFormat="1" applyFont="1" applyBorder="1" applyAlignment="1" applyProtection="1">
      <alignment horizontal="center" vertical="center"/>
      <protection hidden="1"/>
    </xf>
    <xf numFmtId="49" fontId="95" fillId="0" borderId="57" xfId="0" applyNumberFormat="1" applyFont="1" applyBorder="1" applyAlignment="1" applyProtection="1">
      <alignment horizontal="center" vertical="center"/>
      <protection hidden="1"/>
    </xf>
    <xf numFmtId="49" fontId="95" fillId="0" borderId="58" xfId="0" applyNumberFormat="1" applyFont="1" applyBorder="1" applyAlignment="1" applyProtection="1">
      <alignment horizontal="center" vertical="center"/>
      <protection hidden="1"/>
    </xf>
    <xf numFmtId="49" fontId="95" fillId="0" borderId="59" xfId="0" applyNumberFormat="1" applyFont="1" applyBorder="1" applyAlignment="1" applyProtection="1">
      <alignment horizontal="center" vertical="center"/>
      <protection hidden="1"/>
    </xf>
    <xf numFmtId="49" fontId="95" fillId="0" borderId="60" xfId="0" applyNumberFormat="1" applyFont="1" applyBorder="1" applyAlignment="1" applyProtection="1">
      <alignment horizontal="center" vertical="center"/>
      <protection hidden="1"/>
    </xf>
    <xf numFmtId="49" fontId="95" fillId="0" borderId="61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locked="0" hidden="1"/>
    </xf>
    <xf numFmtId="0" fontId="23" fillId="0" borderId="0" xfId="0" applyFont="1" applyAlignment="1" applyProtection="1">
      <alignment horizontal="center"/>
      <protection hidden="1"/>
    </xf>
    <xf numFmtId="0" fontId="25" fillId="0" borderId="11" xfId="0" applyFont="1" applyBorder="1" applyAlignment="1">
      <alignment horizontal="center" wrapText="1"/>
    </xf>
    <xf numFmtId="1" fontId="66" fillId="33" borderId="0" xfId="0" applyNumberFormat="1" applyFont="1" applyFill="1" applyAlignment="1" applyProtection="1">
      <alignment horizontal="left" vertical="center"/>
      <protection hidden="1"/>
    </xf>
    <xf numFmtId="1" fontId="68" fillId="36" borderId="11" xfId="0" applyNumberFormat="1" applyFont="1" applyFill="1" applyBorder="1" applyAlignment="1" applyProtection="1">
      <alignment horizontal="center"/>
      <protection locked="0"/>
    </xf>
    <xf numFmtId="1" fontId="21" fillId="0" borderId="27" xfId="0" applyNumberFormat="1" applyFont="1" applyBorder="1" applyAlignment="1">
      <alignment horizontal="center" vertical="top" wrapText="1"/>
    </xf>
    <xf numFmtId="0" fontId="68" fillId="36" borderId="11" xfId="0" applyFont="1" applyFill="1" applyBorder="1" applyAlignment="1" applyProtection="1">
      <alignment horizontal="left"/>
      <protection locked="0"/>
    </xf>
    <xf numFmtId="0" fontId="100" fillId="0" borderId="27" xfId="0" applyFont="1" applyBorder="1" applyAlignment="1">
      <alignment horizontal="center" vertical="top"/>
    </xf>
    <xf numFmtId="1" fontId="66" fillId="33" borderId="0" xfId="0" applyNumberFormat="1" applyFont="1" applyFill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wrapText="1"/>
      <protection hidden="1"/>
    </xf>
    <xf numFmtId="1" fontId="90" fillId="37" borderId="0" xfId="0" applyNumberFormat="1" applyFont="1" applyFill="1" applyAlignment="1" applyProtection="1">
      <alignment horizontal="center" wrapText="1"/>
      <protection hidden="1"/>
    </xf>
    <xf numFmtId="0" fontId="77" fillId="0" borderId="0" xfId="0" applyFont="1" applyAlignment="1" applyProtection="1">
      <alignment horizontal="center"/>
      <protection hidden="1"/>
    </xf>
    <xf numFmtId="1" fontId="72" fillId="0" borderId="0" xfId="0" applyNumberFormat="1" applyFont="1" applyAlignment="1" applyProtection="1">
      <alignment wrapText="1"/>
      <protection hidden="1"/>
    </xf>
    <xf numFmtId="1" fontId="72" fillId="0" borderId="0" xfId="0" applyNumberFormat="1" applyFont="1" applyAlignment="1" applyProtection="1">
      <alignment vertical="top" wrapText="1"/>
      <protection hidden="1"/>
    </xf>
    <xf numFmtId="44" fontId="28" fillId="0" borderId="16" xfId="0" applyNumberFormat="1" applyFont="1" applyBorder="1" applyAlignment="1" applyProtection="1">
      <alignment horizontal="center" vertical="center"/>
      <protection hidden="1"/>
    </xf>
    <xf numFmtId="44" fontId="28" fillId="0" borderId="14" xfId="0" applyNumberFormat="1" applyFont="1" applyBorder="1" applyAlignment="1" applyProtection="1">
      <alignment horizontal="center" vertical="center"/>
      <protection hidden="1"/>
    </xf>
    <xf numFmtId="1" fontId="101" fillId="0" borderId="0" xfId="0" applyNumberFormat="1" applyFont="1" applyAlignment="1" applyProtection="1">
      <alignment horizontal="center"/>
      <protection locked="0"/>
    </xf>
    <xf numFmtId="1" fontId="97" fillId="33" borderId="16" xfId="0" applyNumberFormat="1" applyFont="1" applyFill="1" applyBorder="1" applyAlignment="1" applyProtection="1">
      <alignment horizontal="center"/>
      <protection hidden="1"/>
    </xf>
    <xf numFmtId="1" fontId="97" fillId="33" borderId="12" xfId="0" applyNumberFormat="1" applyFont="1" applyFill="1" applyBorder="1" applyAlignment="1" applyProtection="1">
      <alignment horizontal="center"/>
      <protection hidden="1"/>
    </xf>
    <xf numFmtId="1" fontId="97" fillId="33" borderId="14" xfId="0" applyNumberFormat="1" applyFont="1" applyFill="1" applyBorder="1" applyAlignment="1" applyProtection="1">
      <alignment horizontal="center"/>
      <protection hidden="1"/>
    </xf>
    <xf numFmtId="166" fontId="68" fillId="36" borderId="11" xfId="0" applyNumberFormat="1" applyFont="1" applyFill="1" applyBorder="1" applyAlignment="1" applyProtection="1">
      <alignment horizontal="center"/>
      <protection locked="0"/>
    </xf>
    <xf numFmtId="0" fontId="36" fillId="36" borderId="12" xfId="0" applyFont="1" applyFill="1" applyBorder="1" applyAlignment="1" applyProtection="1">
      <alignment horizontal="center" wrapText="1"/>
      <protection locked="0"/>
    </xf>
    <xf numFmtId="49" fontId="68" fillId="36" borderId="11" xfId="0" applyNumberFormat="1" applyFont="1" applyFill="1" applyBorder="1" applyAlignment="1" applyProtection="1">
      <alignment horizontal="center"/>
      <protection locked="0"/>
    </xf>
    <xf numFmtId="1" fontId="66" fillId="33" borderId="16" xfId="0" applyNumberFormat="1" applyFont="1" applyFill="1" applyBorder="1" applyAlignment="1" applyProtection="1">
      <alignment horizontal="left" vertical="center"/>
      <protection hidden="1"/>
    </xf>
    <xf numFmtId="1" fontId="66" fillId="33" borderId="12" xfId="0" applyNumberFormat="1" applyFont="1" applyFill="1" applyBorder="1" applyAlignment="1" applyProtection="1">
      <alignment horizontal="left" vertical="center"/>
      <protection hidden="1"/>
    </xf>
    <xf numFmtId="1" fontId="66" fillId="33" borderId="14" xfId="0" applyNumberFormat="1" applyFont="1" applyFill="1" applyBorder="1" applyAlignment="1" applyProtection="1">
      <alignment horizontal="left" vertical="center"/>
      <protection hidden="1"/>
    </xf>
    <xf numFmtId="1" fontId="35" fillId="33" borderId="11" xfId="0" applyNumberFormat="1" applyFont="1" applyFill="1" applyBorder="1" applyAlignment="1" applyProtection="1">
      <alignment horizontal="left" wrapText="1"/>
      <protection hidden="1"/>
    </xf>
    <xf numFmtId="0" fontId="27" fillId="0" borderId="0" xfId="0" applyFont="1" applyAlignment="1">
      <alignment horizontal="center" wrapText="1"/>
    </xf>
    <xf numFmtId="1" fontId="37" fillId="0" borderId="16" xfId="0" applyNumberFormat="1" applyFont="1" applyBorder="1" applyAlignment="1" applyProtection="1">
      <alignment horizontal="left" vertical="center" wrapText="1"/>
      <protection hidden="1"/>
    </xf>
    <xf numFmtId="1" fontId="37" fillId="0" borderId="12" xfId="0" applyNumberFormat="1" applyFont="1" applyBorder="1" applyAlignment="1" applyProtection="1">
      <alignment horizontal="left" vertical="center" wrapText="1"/>
      <protection hidden="1"/>
    </xf>
    <xf numFmtId="1" fontId="37" fillId="0" borderId="14" xfId="0" applyNumberFormat="1" applyFont="1" applyBorder="1" applyAlignment="1" applyProtection="1">
      <alignment horizontal="left" vertical="center" wrapText="1"/>
      <protection hidden="1"/>
    </xf>
    <xf numFmtId="0" fontId="21" fillId="0" borderId="27" xfId="0" applyFont="1" applyBorder="1" applyAlignment="1">
      <alignment horizontal="center" vertical="top" wrapText="1"/>
    </xf>
    <xf numFmtId="166" fontId="68" fillId="36" borderId="11" xfId="0" applyNumberFormat="1" applyFont="1" applyFill="1" applyBorder="1" applyAlignment="1" applyProtection="1">
      <alignment horizontal="center" wrapText="1"/>
      <protection locked="0"/>
    </xf>
    <xf numFmtId="1" fontId="21" fillId="0" borderId="27" xfId="0" applyNumberFormat="1" applyFont="1" applyBorder="1" applyAlignment="1">
      <alignment horizontal="left" vertical="top" wrapText="1"/>
    </xf>
    <xf numFmtId="1" fontId="68" fillId="36" borderId="11" xfId="0" applyNumberFormat="1" applyFont="1" applyFill="1" applyBorder="1" applyAlignment="1" applyProtection="1">
      <alignment horizontal="left"/>
      <protection locked="0"/>
    </xf>
    <xf numFmtId="44" fontId="21" fillId="0" borderId="27" xfId="0" applyNumberFormat="1" applyFont="1" applyBorder="1" applyAlignment="1">
      <alignment horizontal="left" vertical="top"/>
    </xf>
    <xf numFmtId="0" fontId="25" fillId="0" borderId="0" xfId="0" applyFont="1" applyAlignment="1">
      <alignment horizontal="center" wrapText="1"/>
    </xf>
    <xf numFmtId="0" fontId="39" fillId="0" borderId="23" xfId="0" applyFont="1" applyBorder="1" applyProtection="1">
      <protection hidden="1"/>
    </xf>
    <xf numFmtId="2" fontId="39" fillId="0" borderId="23" xfId="0" applyNumberFormat="1" applyFont="1" applyBorder="1" applyProtection="1">
      <protection hidden="1"/>
    </xf>
    <xf numFmtId="0" fontId="40" fillId="0" borderId="23" xfId="0" applyFont="1" applyBorder="1" applyAlignment="1" applyProtection="1">
      <alignment horizontal="center" vertical="center"/>
      <protection hidden="1"/>
    </xf>
    <xf numFmtId="0" fontId="39" fillId="0" borderId="24" xfId="0" applyFont="1" applyBorder="1" applyAlignment="1" applyProtection="1">
      <alignment horizontal="left"/>
      <protection hidden="1"/>
    </xf>
    <xf numFmtId="0" fontId="39" fillId="0" borderId="25" xfId="0" applyFont="1" applyBorder="1" applyAlignment="1" applyProtection="1">
      <alignment horizontal="left"/>
      <protection hidden="1"/>
    </xf>
    <xf numFmtId="0" fontId="39" fillId="0" borderId="24" xfId="0" applyFont="1" applyBorder="1" applyAlignment="1" applyProtection="1">
      <alignment horizontal="center" vertical="center"/>
      <protection hidden="1"/>
    </xf>
    <xf numFmtId="0" fontId="39" fillId="0" borderId="26" xfId="0" applyFont="1" applyBorder="1" applyAlignment="1" applyProtection="1">
      <alignment horizontal="center" vertical="center"/>
      <protection hidden="1"/>
    </xf>
    <xf numFmtId="0" fontId="39" fillId="0" borderId="25" xfId="0" applyFont="1" applyBorder="1" applyAlignment="1" applyProtection="1">
      <alignment horizontal="center" vertical="center"/>
      <protection hidden="1"/>
    </xf>
    <xf numFmtId="0" fontId="58" fillId="33" borderId="0" xfId="0" applyFont="1" applyFill="1" applyAlignment="1" applyProtection="1">
      <alignment horizontal="center"/>
      <protection hidden="1"/>
    </xf>
    <xf numFmtId="0" fontId="60" fillId="35" borderId="47" xfId="123" applyFont="1" applyFill="1" applyBorder="1" applyAlignment="1" applyProtection="1">
      <alignment horizontal="center" vertical="center" wrapText="1"/>
      <protection hidden="1"/>
    </xf>
    <xf numFmtId="0" fontId="60" fillId="35" borderId="0" xfId="123" applyFont="1" applyFill="1" applyAlignment="1" applyProtection="1">
      <alignment horizontal="center" vertical="center" wrapText="1"/>
      <protection hidden="1"/>
    </xf>
    <xf numFmtId="0" fontId="57" fillId="35" borderId="0" xfId="123" applyFont="1" applyFill="1" applyAlignment="1" applyProtection="1">
      <alignment horizontal="center"/>
      <protection hidden="1"/>
    </xf>
    <xf numFmtId="0" fontId="60" fillId="35" borderId="0" xfId="123" applyFont="1" applyFill="1" applyBorder="1" applyAlignment="1" applyProtection="1">
      <alignment horizontal="center" vertical="center" wrapText="1"/>
      <protection hidden="1"/>
    </xf>
    <xf numFmtId="0" fontId="88" fillId="0" borderId="0" xfId="124" applyFont="1" applyAlignment="1">
      <alignment horizontal="center" vertical="top"/>
    </xf>
    <xf numFmtId="0" fontId="41" fillId="0" borderId="0" xfId="124" applyAlignment="1">
      <alignment horizontal="center" vertical="top"/>
    </xf>
    <xf numFmtId="0" fontId="43" fillId="0" borderId="0" xfId="124" applyFont="1" applyAlignment="1">
      <alignment horizontal="left"/>
    </xf>
    <xf numFmtId="0" fontId="82" fillId="0" borderId="0" xfId="124" applyFont="1" applyAlignment="1">
      <alignment horizontal="center"/>
    </xf>
    <xf numFmtId="0" fontId="83" fillId="0" borderId="0" xfId="124" applyFont="1" applyAlignment="1">
      <alignment horizontal="center"/>
    </xf>
    <xf numFmtId="0" fontId="80" fillId="0" borderId="31" xfId="124" applyFont="1" applyBorder="1" applyAlignment="1" applyProtection="1">
      <alignment horizontal="left"/>
      <protection hidden="1"/>
    </xf>
    <xf numFmtId="0" fontId="80" fillId="0" borderId="0" xfId="124" applyFont="1" applyAlignment="1" applyProtection="1">
      <alignment horizontal="left"/>
      <protection hidden="1"/>
    </xf>
    <xf numFmtId="0" fontId="47" fillId="0" borderId="0" xfId="124" applyFont="1" applyAlignment="1">
      <alignment horizontal="right"/>
    </xf>
    <xf numFmtId="0" fontId="47" fillId="0" borderId="54" xfId="124" applyFont="1" applyBorder="1" applyAlignment="1">
      <alignment horizontal="right"/>
    </xf>
    <xf numFmtId="166" fontId="45" fillId="0" borderId="31" xfId="124" applyNumberFormat="1" applyFont="1" applyBorder="1" applyAlignment="1" applyProtection="1">
      <alignment horizontal="left"/>
      <protection hidden="1"/>
    </xf>
    <xf numFmtId="166" fontId="45" fillId="0" borderId="0" xfId="124" applyNumberFormat="1" applyFont="1" applyAlignment="1" applyProtection="1">
      <alignment horizontal="left"/>
      <protection hidden="1"/>
    </xf>
  </cellXfs>
  <cellStyles count="12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125" xr:uid="{00000000-0005-0000-0000-00001B000000}"/>
    <cellStyle name="Currency" xfId="1" builtinId="4"/>
    <cellStyle name="Currency 2" xfId="126" xr:uid="{00000000-0005-0000-0000-00001D000000}"/>
    <cellStyle name="Explanatory Text" xfId="17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/>
    <cellStyle name="Hyperlink 2" xfId="127" xr:uid="{00000000-0005-0000-0000-000075000000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24" xr:uid="{00000000-0005-0000-0000-00007A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F5F5"/>
      <color rgb="FF007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732741</xdr:colOff>
      <xdr:row>39</xdr:row>
      <xdr:rowOff>91835</xdr:rowOff>
    </xdr:from>
    <xdr:to>
      <xdr:col>3</xdr:col>
      <xdr:colOff>773334</xdr:colOff>
      <xdr:row>42</xdr:row>
      <xdr:rowOff>66972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91" y="13245860"/>
          <a:ext cx="4877388" cy="575212"/>
        </a:xfrm>
        <a:prstGeom prst="rect">
          <a:avLst/>
        </a:prstGeom>
      </xdr:spPr>
    </xdr:pic>
    <xdr:clientData/>
  </xdr:twoCellAnchor>
  <xdr:twoCellAnchor editAs="oneCell">
    <xdr:from>
      <xdr:col>1</xdr:col>
      <xdr:colOff>732068</xdr:colOff>
      <xdr:row>0</xdr:row>
      <xdr:rowOff>145902</xdr:rowOff>
    </xdr:from>
    <xdr:to>
      <xdr:col>3</xdr:col>
      <xdr:colOff>774436</xdr:colOff>
      <xdr:row>3</xdr:row>
      <xdr:rowOff>121039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340" y="145902"/>
          <a:ext cx="4741499" cy="596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1535502</xdr:colOff>
      <xdr:row>540</xdr:row>
      <xdr:rowOff>155276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71773" y="1777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540</xdr:row>
      <xdr:rowOff>155276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41940" y="93079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155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441940" y="1810425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540</xdr:row>
      <xdr:rowOff>155276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441940" y="93079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155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441940" y="1810425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1535502</xdr:colOff>
      <xdr:row>816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218002" y="3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1535502</xdr:colOff>
      <xdr:row>816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18002" y="3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259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6918681-1E5E-4D93-90C1-F72AFEF428EF}"/>
            </a:ext>
          </a:extLst>
        </xdr:cNvPr>
        <xdr:cNvSpPr txBox="1"/>
      </xdr:nvSpPr>
      <xdr:spPr>
        <a:xfrm>
          <a:off x="4211161" y="30583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259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4E9F0DF-825F-473D-A74C-C10EBBAC90B2}"/>
            </a:ext>
          </a:extLst>
        </xdr:cNvPr>
        <xdr:cNvSpPr txBox="1"/>
      </xdr:nvSpPr>
      <xdr:spPr>
        <a:xfrm>
          <a:off x="4211161" y="30583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18815</xdr:colOff>
      <xdr:row>4</xdr:row>
      <xdr:rowOff>395111</xdr:rowOff>
    </xdr:from>
    <xdr:to>
      <xdr:col>1</xdr:col>
      <xdr:colOff>1872074</xdr:colOff>
      <xdr:row>4</xdr:row>
      <xdr:rowOff>1241744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7F0530-A750-4F07-A882-2A35F5EF9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3185" y="1458148"/>
          <a:ext cx="1853259" cy="846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282222</xdr:rowOff>
    </xdr:from>
    <xdr:to>
      <xdr:col>0</xdr:col>
      <xdr:colOff>1912786</xdr:colOff>
      <xdr:row>4</xdr:row>
      <xdr:rowOff>1173839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8DB8443-BA7B-4E13-A49D-90EC0FB2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87592"/>
          <a:ext cx="1912786" cy="891617"/>
        </a:xfrm>
        <a:prstGeom prst="rect">
          <a:avLst/>
        </a:prstGeom>
      </xdr:spPr>
    </xdr:pic>
    <xdr:clientData/>
  </xdr:twoCellAnchor>
  <xdr:twoCellAnchor editAs="oneCell">
    <xdr:from>
      <xdr:col>2</xdr:col>
      <xdr:colOff>82314</xdr:colOff>
      <xdr:row>4</xdr:row>
      <xdr:rowOff>235185</xdr:rowOff>
    </xdr:from>
    <xdr:to>
      <xdr:col>2</xdr:col>
      <xdr:colOff>1815735</xdr:colOff>
      <xdr:row>4</xdr:row>
      <xdr:rowOff>1340555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07CFBA8-DE8F-48E2-B4D4-5392FDE59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870" y="1340555"/>
          <a:ext cx="1733421" cy="1105370"/>
        </a:xfrm>
        <a:prstGeom prst="rect">
          <a:avLst/>
        </a:prstGeom>
      </xdr:spPr>
    </xdr:pic>
    <xdr:clientData/>
  </xdr:twoCellAnchor>
  <xdr:twoCellAnchor editAs="oneCell">
    <xdr:from>
      <xdr:col>3</xdr:col>
      <xdr:colOff>35278</xdr:colOff>
      <xdr:row>4</xdr:row>
      <xdr:rowOff>211667</xdr:rowOff>
    </xdr:from>
    <xdr:to>
      <xdr:col>3</xdr:col>
      <xdr:colOff>1873004</xdr:colOff>
      <xdr:row>4</xdr:row>
      <xdr:rowOff>1270000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47D1BA0-F326-489C-A768-F4BAE9548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56111" y="1317037"/>
          <a:ext cx="1837726" cy="1058333"/>
        </a:xfrm>
        <a:prstGeom prst="rect">
          <a:avLst/>
        </a:prstGeom>
      </xdr:spPr>
    </xdr:pic>
    <xdr:clientData/>
  </xdr:twoCellAnchor>
  <xdr:twoCellAnchor editAs="oneCell">
    <xdr:from>
      <xdr:col>1</xdr:col>
      <xdr:colOff>164630</xdr:colOff>
      <xdr:row>8</xdr:row>
      <xdr:rowOff>164630</xdr:rowOff>
    </xdr:from>
    <xdr:to>
      <xdr:col>1</xdr:col>
      <xdr:colOff>1749727</xdr:colOff>
      <xdr:row>8</xdr:row>
      <xdr:rowOff>1483004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A690546-4720-438E-B628-80034B22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04908" y="3810000"/>
          <a:ext cx="1585097" cy="1318374"/>
        </a:xfrm>
        <a:prstGeom prst="rect">
          <a:avLst/>
        </a:prstGeom>
      </xdr:spPr>
    </xdr:pic>
    <xdr:clientData/>
  </xdr:twoCellAnchor>
  <xdr:twoCellAnchor editAs="oneCell">
    <xdr:from>
      <xdr:col>0</xdr:col>
      <xdr:colOff>129351</xdr:colOff>
      <xdr:row>8</xdr:row>
      <xdr:rowOff>129352</xdr:rowOff>
    </xdr:from>
    <xdr:to>
      <xdr:col>0</xdr:col>
      <xdr:colOff>1745043</xdr:colOff>
      <xdr:row>8</xdr:row>
      <xdr:rowOff>1333500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91BA587-AFEA-4413-8798-C0FEF7F02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351" y="3774722"/>
          <a:ext cx="1615692" cy="1204148"/>
        </a:xfrm>
        <a:prstGeom prst="rect">
          <a:avLst/>
        </a:prstGeom>
      </xdr:spPr>
    </xdr:pic>
    <xdr:clientData/>
  </xdr:twoCellAnchor>
  <xdr:twoCellAnchor editAs="oneCell">
    <xdr:from>
      <xdr:col>2</xdr:col>
      <xdr:colOff>94074</xdr:colOff>
      <xdr:row>8</xdr:row>
      <xdr:rowOff>117592</xdr:rowOff>
    </xdr:from>
    <xdr:to>
      <xdr:col>2</xdr:col>
      <xdr:colOff>1895046</xdr:colOff>
      <xdr:row>8</xdr:row>
      <xdr:rowOff>1500481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C71F739-6971-49A7-BA7D-8918B2501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4630" y="3762962"/>
          <a:ext cx="1800972" cy="13828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1310454</xdr:colOff>
      <xdr:row>0</xdr:row>
      <xdr:rowOff>73080</xdr:rowOff>
    </xdr:from>
    <xdr:to>
      <xdr:col>3</xdr:col>
      <xdr:colOff>637503</xdr:colOff>
      <xdr:row>1</xdr:row>
      <xdr:rowOff>156094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882" y="73080"/>
          <a:ext cx="2119517" cy="243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262"/>
  <sheetViews>
    <sheetView showGridLines="0" tabSelected="1" showWhiteSpace="0" view="pageLayout" topLeftCell="A55" zoomScale="85" zoomScaleNormal="100" zoomScaleSheetLayoutView="67" zoomScalePageLayoutView="85" workbookViewId="0">
      <selection activeCell="B68" sqref="B68:B70"/>
    </sheetView>
  </sheetViews>
  <sheetFormatPr defaultColWidth="8.85546875" defaultRowHeight="15.75" x14ac:dyDescent="0.25"/>
  <cols>
    <col min="1" max="1" width="23.85546875" style="8" customWidth="1"/>
    <col min="2" max="2" width="55.85546875" style="2" bestFit="1" customWidth="1"/>
    <col min="3" max="3" width="11.42578125" style="3" customWidth="1"/>
    <col min="4" max="4" width="13" style="4" customWidth="1"/>
    <col min="5" max="5" width="14.7109375" style="5" customWidth="1"/>
    <col min="6" max="6" width="7.28515625" style="5" customWidth="1"/>
    <col min="7" max="7" width="11.42578125" style="6" customWidth="1"/>
    <col min="8" max="16384" width="8.85546875" style="1"/>
  </cols>
  <sheetData>
    <row r="1" spans="1:7" x14ac:dyDescent="0.25">
      <c r="A1" s="11"/>
      <c r="B1" s="12"/>
      <c r="C1" s="13"/>
      <c r="D1" s="60"/>
      <c r="E1" s="61"/>
      <c r="F1" s="61"/>
      <c r="G1" s="62"/>
    </row>
    <row r="2" spans="1:7" x14ac:dyDescent="0.25">
      <c r="A2" s="9"/>
      <c r="B2" s="9"/>
      <c r="C2" s="9"/>
      <c r="D2" s="51"/>
      <c r="E2" s="9"/>
      <c r="F2" s="9"/>
      <c r="G2" s="9"/>
    </row>
    <row r="3" spans="1:7" x14ac:dyDescent="0.25">
      <c r="A3" s="10"/>
      <c r="B3" s="10"/>
      <c r="C3" s="10"/>
      <c r="D3" s="10"/>
      <c r="E3" s="10"/>
      <c r="F3" s="10"/>
      <c r="G3" s="10"/>
    </row>
    <row r="4" spans="1:7" ht="20.100000000000001" customHeight="1" x14ac:dyDescent="0.25">
      <c r="A4" s="9"/>
      <c r="B4" s="9"/>
      <c r="C4" s="9"/>
      <c r="D4" s="51"/>
      <c r="E4" s="9"/>
      <c r="F4" s="9"/>
      <c r="G4" s="9"/>
    </row>
    <row r="5" spans="1:7" ht="28.5" x14ac:dyDescent="0.45">
      <c r="A5" s="339" t="s">
        <v>92</v>
      </c>
      <c r="B5" s="339"/>
      <c r="C5" s="339"/>
      <c r="D5" s="339"/>
      <c r="E5" s="339"/>
      <c r="F5" s="339"/>
      <c r="G5" s="339"/>
    </row>
    <row r="6" spans="1:7" ht="23.25" x14ac:dyDescent="0.35">
      <c r="A6" s="329" t="s">
        <v>19</v>
      </c>
      <c r="B6" s="329"/>
      <c r="C6" s="329"/>
      <c r="D6" s="329"/>
      <c r="E6" s="329"/>
      <c r="F6" s="329"/>
      <c r="G6" s="329"/>
    </row>
    <row r="7" spans="1:7" ht="6.75" customHeight="1" x14ac:dyDescent="0.35">
      <c r="A7" s="257"/>
      <c r="B7" s="257"/>
      <c r="C7" s="257"/>
      <c r="D7" s="257"/>
      <c r="E7" s="257"/>
      <c r="F7" s="257"/>
      <c r="G7" s="257"/>
    </row>
    <row r="8" spans="1:7" ht="23.25" x14ac:dyDescent="0.35">
      <c r="A8" s="329" t="s">
        <v>41</v>
      </c>
      <c r="B8" s="329"/>
      <c r="C8" s="329"/>
      <c r="D8" s="329"/>
      <c r="E8" s="329"/>
      <c r="F8" s="329"/>
      <c r="G8" s="329"/>
    </row>
    <row r="9" spans="1:7" ht="23.25" x14ac:dyDescent="0.35">
      <c r="A9" s="329" t="s">
        <v>42</v>
      </c>
      <c r="B9" s="329"/>
      <c r="C9" s="329"/>
      <c r="D9" s="329"/>
      <c r="E9" s="329"/>
      <c r="F9" s="329"/>
      <c r="G9" s="329"/>
    </row>
    <row r="10" spans="1:7" x14ac:dyDescent="0.25">
      <c r="A10" s="11"/>
      <c r="B10" s="12"/>
      <c r="C10" s="13"/>
      <c r="D10" s="60"/>
      <c r="E10" s="61"/>
      <c r="F10" s="61"/>
      <c r="G10" s="62"/>
    </row>
    <row r="11" spans="1:7" ht="17.100000000000001" customHeight="1" x14ac:dyDescent="0.35">
      <c r="A11" s="257"/>
      <c r="B11" s="50"/>
      <c r="C11" s="257"/>
      <c r="D11" s="257"/>
      <c r="E11" s="257"/>
      <c r="F11" s="257"/>
      <c r="G11" s="257"/>
    </row>
    <row r="12" spans="1:7" ht="44.1" customHeight="1" x14ac:dyDescent="0.35">
      <c r="A12" s="337" t="s">
        <v>962</v>
      </c>
      <c r="B12" s="337"/>
      <c r="C12" s="337"/>
      <c r="D12" s="337"/>
      <c r="E12" s="337"/>
      <c r="F12" s="337"/>
      <c r="G12" s="337"/>
    </row>
    <row r="13" spans="1:7" x14ac:dyDescent="0.25">
      <c r="A13" s="65"/>
      <c r="B13" s="66"/>
      <c r="C13" s="66"/>
      <c r="D13" s="66"/>
      <c r="E13" s="66"/>
      <c r="F13" s="66"/>
      <c r="G13" s="66"/>
    </row>
    <row r="14" spans="1:7" x14ac:dyDescent="0.25">
      <c r="A14" s="11"/>
      <c r="B14" s="12"/>
      <c r="C14" s="13"/>
      <c r="D14" s="60"/>
      <c r="E14" s="61"/>
      <c r="F14" s="61"/>
      <c r="G14" s="62"/>
    </row>
    <row r="15" spans="1:7" ht="23.85" customHeight="1" x14ac:dyDescent="0.25">
      <c r="A15" s="320" t="s">
        <v>44</v>
      </c>
      <c r="B15" s="320"/>
      <c r="C15" s="320"/>
      <c r="D15" s="320"/>
      <c r="E15" s="320"/>
      <c r="F15" s="320"/>
      <c r="G15" s="320"/>
    </row>
    <row r="16" spans="1:7" s="67" customFormat="1" ht="12.75" customHeight="1" x14ac:dyDescent="0.2">
      <c r="A16" s="320"/>
      <c r="B16" s="320"/>
      <c r="C16" s="320"/>
      <c r="D16" s="320"/>
      <c r="E16" s="320"/>
      <c r="F16" s="320"/>
      <c r="G16" s="320"/>
    </row>
    <row r="17" spans="1:7" ht="48.95" customHeight="1" x14ac:dyDescent="0.35">
      <c r="A17" s="321" t="s">
        <v>78</v>
      </c>
      <c r="B17" s="321"/>
      <c r="C17" s="321"/>
      <c r="D17" s="321"/>
      <c r="E17" s="321"/>
      <c r="F17" s="321"/>
      <c r="G17" s="321"/>
    </row>
    <row r="18" spans="1:7" ht="48.95" customHeight="1" x14ac:dyDescent="0.35">
      <c r="A18" s="321" t="s">
        <v>55</v>
      </c>
      <c r="B18" s="321"/>
      <c r="C18" s="321"/>
      <c r="D18" s="321"/>
      <c r="E18" s="321"/>
      <c r="F18" s="321"/>
      <c r="G18" s="321"/>
    </row>
    <row r="19" spans="1:7" ht="48.95" customHeight="1" x14ac:dyDescent="0.35">
      <c r="A19" s="321" t="s">
        <v>80</v>
      </c>
      <c r="B19" s="321"/>
      <c r="C19" s="321"/>
      <c r="D19" s="321"/>
      <c r="E19" s="321"/>
      <c r="F19" s="321"/>
      <c r="G19" s="321"/>
    </row>
    <row r="20" spans="1:7" s="9" customFormat="1" ht="49.35" customHeight="1" x14ac:dyDescent="0.35">
      <c r="A20" s="321" t="s">
        <v>79</v>
      </c>
      <c r="B20" s="321"/>
      <c r="C20" s="321"/>
      <c r="D20" s="321"/>
      <c r="E20" s="321"/>
      <c r="F20" s="321"/>
      <c r="G20" s="321"/>
    </row>
    <row r="21" spans="1:7" ht="60" customHeight="1" x14ac:dyDescent="0.35">
      <c r="A21" s="321" t="s">
        <v>984</v>
      </c>
      <c r="B21" s="321"/>
      <c r="C21" s="321"/>
      <c r="D21" s="321"/>
      <c r="E21" s="321"/>
      <c r="F21" s="321"/>
      <c r="G21" s="321"/>
    </row>
    <row r="22" spans="1:7" ht="58.15" customHeight="1" x14ac:dyDescent="0.35">
      <c r="A22" s="321" t="s">
        <v>983</v>
      </c>
      <c r="B22" s="321"/>
      <c r="C22" s="321"/>
      <c r="D22" s="321"/>
      <c r="E22" s="321"/>
      <c r="F22" s="321"/>
      <c r="G22" s="321"/>
    </row>
    <row r="23" spans="1:7" s="72" customFormat="1" ht="12" x14ac:dyDescent="0.2">
      <c r="A23" s="68"/>
      <c r="B23" s="69"/>
      <c r="C23" s="70"/>
      <c r="D23" s="70"/>
      <c r="E23" s="70"/>
      <c r="F23" s="70"/>
      <c r="G23" s="71"/>
    </row>
    <row r="24" spans="1:7" x14ac:dyDescent="0.25">
      <c r="A24" s="73"/>
      <c r="B24" s="74"/>
      <c r="C24" s="75"/>
      <c r="D24" s="76"/>
      <c r="E24" s="77"/>
      <c r="F24" s="77"/>
      <c r="G24" s="77"/>
    </row>
    <row r="25" spans="1:7" ht="23.85" customHeight="1" x14ac:dyDescent="0.25">
      <c r="A25" s="320" t="s">
        <v>56</v>
      </c>
      <c r="B25" s="320"/>
      <c r="C25" s="320"/>
      <c r="D25" s="320"/>
      <c r="E25" s="320"/>
      <c r="F25" s="320"/>
      <c r="G25" s="320"/>
    </row>
    <row r="26" spans="1:7" ht="15.75" customHeight="1" x14ac:dyDescent="0.25">
      <c r="A26" s="320"/>
      <c r="B26" s="320"/>
      <c r="C26" s="320"/>
      <c r="D26" s="320"/>
      <c r="E26" s="320"/>
      <c r="F26" s="320"/>
      <c r="G26" s="320"/>
    </row>
    <row r="27" spans="1:7" ht="48.95" customHeight="1" x14ac:dyDescent="0.35">
      <c r="A27" s="340" t="s">
        <v>211</v>
      </c>
      <c r="B27" s="340"/>
      <c r="C27" s="340"/>
      <c r="D27" s="340"/>
      <c r="E27" s="340"/>
      <c r="F27" s="340"/>
      <c r="G27" s="340"/>
    </row>
    <row r="28" spans="1:7" s="79" customFormat="1" ht="11.25" x14ac:dyDescent="0.2">
      <c r="A28" s="78"/>
      <c r="B28" s="78"/>
      <c r="C28" s="78"/>
      <c r="D28" s="78"/>
      <c r="E28" s="78"/>
      <c r="F28" s="78"/>
      <c r="G28" s="78"/>
    </row>
    <row r="29" spans="1:7" ht="48.95" customHeight="1" x14ac:dyDescent="0.35">
      <c r="A29" s="340" t="s">
        <v>81</v>
      </c>
      <c r="B29" s="340"/>
      <c r="C29" s="340"/>
      <c r="D29" s="340"/>
      <c r="E29" s="340"/>
      <c r="F29" s="340"/>
      <c r="G29" s="340"/>
    </row>
    <row r="30" spans="1:7" s="79" customFormat="1" ht="11.25" x14ac:dyDescent="0.2">
      <c r="A30" s="78"/>
      <c r="B30" s="78"/>
      <c r="C30" s="78"/>
      <c r="D30" s="78"/>
      <c r="E30" s="78"/>
      <c r="F30" s="78"/>
      <c r="G30" s="78"/>
    </row>
    <row r="31" spans="1:7" ht="48.95" customHeight="1" x14ac:dyDescent="0.25">
      <c r="A31" s="341" t="s">
        <v>82</v>
      </c>
      <c r="B31" s="341"/>
      <c r="C31" s="341"/>
      <c r="D31" s="341"/>
      <c r="E31" s="341"/>
      <c r="F31" s="341"/>
      <c r="G31" s="341"/>
    </row>
    <row r="32" spans="1:7" x14ac:dyDescent="0.25">
      <c r="A32" s="9"/>
      <c r="B32" s="9"/>
      <c r="C32" s="80"/>
      <c r="D32" s="80"/>
      <c r="E32" s="80"/>
      <c r="F32" s="80"/>
      <c r="G32" s="80"/>
    </row>
    <row r="33" spans="1:7" x14ac:dyDescent="0.25">
      <c r="A33" s="12"/>
      <c r="B33" s="81"/>
      <c r="C33" s="9"/>
      <c r="D33" s="9"/>
      <c r="E33" s="9"/>
      <c r="F33" s="82"/>
      <c r="G33" s="82"/>
    </row>
    <row r="34" spans="1:7" ht="53.1" customHeight="1" x14ac:dyDescent="0.4">
      <c r="A34" s="338" t="s">
        <v>96</v>
      </c>
      <c r="B34" s="338"/>
      <c r="C34" s="338"/>
      <c r="D34" s="338"/>
      <c r="E34" s="338"/>
      <c r="F34" s="338"/>
      <c r="G34" s="338"/>
    </row>
    <row r="35" spans="1:7" x14ac:dyDescent="0.25">
      <c r="A35" s="186"/>
      <c r="B35" s="187"/>
      <c r="C35" s="188"/>
      <c r="D35" s="188"/>
      <c r="E35" s="188"/>
      <c r="F35" s="189"/>
      <c r="G35" s="189"/>
    </row>
    <row r="36" spans="1:7" ht="26.25" customHeight="1" x14ac:dyDescent="0.4">
      <c r="A36" s="338" t="s">
        <v>95</v>
      </c>
      <c r="B36" s="338"/>
      <c r="C36" s="338"/>
      <c r="D36" s="338"/>
      <c r="E36" s="338"/>
      <c r="F36" s="338"/>
      <c r="G36" s="338"/>
    </row>
    <row r="37" spans="1:7" x14ac:dyDescent="0.25">
      <c r="A37" s="12"/>
      <c r="B37" s="81"/>
      <c r="C37" s="9"/>
      <c r="D37" s="9"/>
      <c r="E37" s="9"/>
      <c r="F37" s="82"/>
      <c r="G37" s="82"/>
    </row>
    <row r="38" spans="1:7" x14ac:dyDescent="0.25">
      <c r="A38" s="12"/>
      <c r="B38" s="81"/>
      <c r="C38" s="9"/>
      <c r="D38" s="9"/>
      <c r="E38" s="9"/>
      <c r="F38" s="82"/>
      <c r="G38" s="82"/>
    </row>
    <row r="39" spans="1:7" x14ac:dyDescent="0.25">
      <c r="A39" s="12"/>
      <c r="B39" s="81"/>
      <c r="C39" s="9"/>
      <c r="D39" s="9"/>
      <c r="E39" s="9"/>
      <c r="F39" s="82"/>
      <c r="G39" s="82"/>
    </row>
    <row r="40" spans="1:7" ht="15.75" customHeight="1" x14ac:dyDescent="0.25">
      <c r="D40" s="150"/>
      <c r="F40" s="322"/>
      <c r="G40" s="323"/>
    </row>
    <row r="41" spans="1:7" ht="15.75" customHeight="1" x14ac:dyDescent="0.25">
      <c r="A41" s="9"/>
      <c r="B41" s="97" t="str">
        <f>IF(branch="Calgary","AB",IF(branch="Surrey","BC",IF(branch="Saskatoon","SK",IF(branch="Moncton","NB",IF(OR(branch="Toronto",branch="Brockville"),"ON")))))</f>
        <v>AB</v>
      </c>
      <c r="C41" s="98">
        <f>IF(province="AB",1.05,IF(province="BC",1.12,IF(province="NB",1.15,IF(province="SK",1.11,IF(province="ON",1.13)))))</f>
        <v>1.05</v>
      </c>
      <c r="D41" s="98">
        <v>0.05</v>
      </c>
      <c r="E41" s="9"/>
      <c r="F41" s="324"/>
      <c r="G41" s="325"/>
    </row>
    <row r="42" spans="1:7" ht="15.75" customHeight="1" x14ac:dyDescent="0.25">
      <c r="A42" s="66"/>
      <c r="B42" s="136"/>
      <c r="C42" s="136"/>
      <c r="D42" s="136"/>
      <c r="E42" s="66"/>
      <c r="F42" s="326"/>
      <c r="G42" s="327"/>
    </row>
    <row r="43" spans="1:7" ht="11.1" customHeight="1" x14ac:dyDescent="0.25">
      <c r="A43" s="9"/>
      <c r="B43" s="9"/>
      <c r="C43" s="9"/>
      <c r="D43" s="9"/>
      <c r="E43" s="9"/>
      <c r="F43" s="9"/>
      <c r="G43" s="9"/>
    </row>
    <row r="44" spans="1:7" ht="26.25" x14ac:dyDescent="0.4">
      <c r="A44" s="328" t="s">
        <v>92</v>
      </c>
      <c r="B44" s="328"/>
      <c r="C44" s="328"/>
      <c r="D44" s="328"/>
      <c r="E44" s="328"/>
      <c r="F44" s="328"/>
      <c r="G44" s="328"/>
    </row>
    <row r="45" spans="1:7" ht="23.25" x14ac:dyDescent="0.35">
      <c r="A45" s="329"/>
      <c r="B45" s="329"/>
      <c r="C45" s="329"/>
      <c r="D45" s="329"/>
      <c r="E45" s="329"/>
      <c r="F45" s="329"/>
      <c r="G45" s="329"/>
    </row>
    <row r="46" spans="1:7" ht="53.1" customHeight="1" x14ac:dyDescent="0.35">
      <c r="A46" s="337" t="s">
        <v>962</v>
      </c>
      <c r="B46" s="337"/>
      <c r="C46" s="337"/>
      <c r="D46" s="337"/>
      <c r="E46" s="337"/>
      <c r="F46" s="337"/>
      <c r="G46" s="337"/>
    </row>
    <row r="48" spans="1:7" s="93" customFormat="1" ht="23.1" customHeight="1" x14ac:dyDescent="0.25">
      <c r="A48" s="331" t="s">
        <v>51</v>
      </c>
      <c r="B48" s="331"/>
      <c r="C48" s="331"/>
      <c r="D48" s="331"/>
      <c r="E48" s="331"/>
      <c r="F48" s="331"/>
      <c r="G48" s="331"/>
    </row>
    <row r="49" spans="1:7" ht="33" customHeight="1" x14ac:dyDescent="0.35">
      <c r="A49" s="334"/>
      <c r="B49" s="334"/>
      <c r="C49" s="85"/>
      <c r="D49" s="332"/>
      <c r="E49" s="332"/>
      <c r="F49" s="332"/>
      <c r="G49" s="1"/>
    </row>
    <row r="50" spans="1:7" ht="20.100000000000001" customHeight="1" x14ac:dyDescent="0.25">
      <c r="A50" s="333" t="s">
        <v>85</v>
      </c>
      <c r="B50" s="333"/>
      <c r="C50" s="87"/>
      <c r="D50" s="335" t="s">
        <v>84</v>
      </c>
      <c r="E50" s="335"/>
      <c r="F50" s="335"/>
      <c r="G50" s="89"/>
    </row>
    <row r="51" spans="1:7" ht="24.95" customHeight="1" x14ac:dyDescent="0.35">
      <c r="A51" s="258"/>
      <c r="B51" s="87"/>
      <c r="D51" s="124"/>
      <c r="F51" s="1"/>
      <c r="G51" s="1"/>
    </row>
    <row r="52" spans="1:7" ht="18.75" x14ac:dyDescent="0.25">
      <c r="A52" s="158" t="s">
        <v>59</v>
      </c>
      <c r="B52" s="87"/>
      <c r="F52" s="88"/>
      <c r="G52" s="88"/>
    </row>
    <row r="53" spans="1:7" ht="29.1" customHeight="1" x14ac:dyDescent="0.35">
      <c r="A53" s="362"/>
      <c r="B53" s="362"/>
      <c r="C53" s="86"/>
      <c r="D53" s="348"/>
      <c r="E53" s="348"/>
      <c r="F53" s="88"/>
      <c r="G53" s="88"/>
    </row>
    <row r="54" spans="1:7" ht="18.75" customHeight="1" x14ac:dyDescent="0.25">
      <c r="A54" s="361" t="s">
        <v>60</v>
      </c>
      <c r="B54" s="361"/>
      <c r="C54" s="85"/>
      <c r="D54" s="159" t="s">
        <v>212</v>
      </c>
      <c r="E54" s="86"/>
      <c r="F54" s="85"/>
      <c r="G54" s="85"/>
    </row>
    <row r="55" spans="1:7" ht="29.1" customHeight="1" x14ac:dyDescent="0.35">
      <c r="A55" s="120"/>
      <c r="B55" s="121"/>
      <c r="C55" s="350"/>
      <c r="D55" s="350"/>
      <c r="E55" s="85"/>
      <c r="F55" s="85"/>
      <c r="G55" s="85"/>
    </row>
    <row r="56" spans="1:7" x14ac:dyDescent="0.25">
      <c r="A56" s="118" t="s">
        <v>62</v>
      </c>
      <c r="B56" s="119" t="s">
        <v>61</v>
      </c>
      <c r="C56" s="363" t="s">
        <v>63</v>
      </c>
      <c r="D56" s="363"/>
      <c r="E56" s="363"/>
      <c r="F56" s="1"/>
      <c r="G56" s="1"/>
    </row>
    <row r="57" spans="1:7" ht="18.75" x14ac:dyDescent="0.3">
      <c r="A57" s="330"/>
      <c r="B57" s="330"/>
      <c r="C57" s="330"/>
      <c r="D57" s="330"/>
      <c r="E57" s="330"/>
      <c r="F57" s="330"/>
      <c r="G57" s="330"/>
    </row>
    <row r="58" spans="1:7" s="93" customFormat="1" ht="23.1" customHeight="1" x14ac:dyDescent="0.25">
      <c r="A58" s="351" t="s">
        <v>52</v>
      </c>
      <c r="B58" s="352"/>
      <c r="C58" s="352"/>
      <c r="D58" s="352"/>
      <c r="E58" s="352"/>
      <c r="F58" s="352"/>
      <c r="G58" s="353"/>
    </row>
    <row r="59" spans="1:7" ht="77.25" customHeight="1" x14ac:dyDescent="0.25">
      <c r="A59" s="160" t="s">
        <v>53</v>
      </c>
      <c r="B59" s="84" t="s">
        <v>77</v>
      </c>
      <c r="C59" s="356" t="str">
        <f>IF(delivery="Curbside Pickup at Warehouse / Cueillette à l'auto à l'entrepôt","Curbside Pickup at Warehouse is FREE / La cueillette à l'auto à l'entrepôt est gratuite",IF(delivery="Ship to School / Livraison à l’école","Shipping and Handling is $10 per order / Des frais de livraison et de manutention de 10 $ seront ajoutés à chaque commande.",IF(delivery="Ship to school (Scholastic Dollars Redemption) / Livraison à domicile (Utilisation des récompenses)","Free shipping ONLY for Scholastic Dollar redemption orders / Livraison gratuite UNIQUEMENT pour les commandes utilisant les dollars Scholastic","")))</f>
        <v/>
      </c>
      <c r="D59" s="357"/>
      <c r="E59" s="357"/>
      <c r="F59" s="357"/>
      <c r="G59" s="358"/>
    </row>
    <row r="60" spans="1:7" ht="30.2" customHeight="1" x14ac:dyDescent="0.35">
      <c r="A60" s="133"/>
      <c r="B60" s="90"/>
      <c r="C60" s="90"/>
      <c r="D60" s="90"/>
      <c r="E60" s="90"/>
      <c r="F60" s="90"/>
      <c r="G60" s="90"/>
    </row>
    <row r="61" spans="1:7" ht="18.75" x14ac:dyDescent="0.25">
      <c r="A61" s="122" t="s">
        <v>64</v>
      </c>
      <c r="B61" s="1"/>
      <c r="C61" s="90"/>
      <c r="D61" s="90"/>
      <c r="E61" s="90"/>
      <c r="F61" s="90"/>
      <c r="G61" s="90"/>
    </row>
    <row r="62" spans="1:7" ht="24.95" customHeight="1" x14ac:dyDescent="0.35">
      <c r="A62" s="215"/>
      <c r="B62" s="123"/>
      <c r="C62" s="1"/>
      <c r="D62" s="360"/>
      <c r="E62" s="360"/>
      <c r="F62" s="360"/>
      <c r="G62" s="91"/>
    </row>
    <row r="63" spans="1:7" ht="15.75" customHeight="1" x14ac:dyDescent="0.25">
      <c r="A63" s="122" t="s">
        <v>65</v>
      </c>
      <c r="B63" s="1"/>
      <c r="C63" s="1"/>
      <c r="D63" s="359" t="s">
        <v>66</v>
      </c>
      <c r="E63" s="359"/>
      <c r="F63" s="359"/>
      <c r="G63" s="1"/>
    </row>
    <row r="64" spans="1:7" ht="18.75" x14ac:dyDescent="0.3">
      <c r="A64" s="364"/>
      <c r="B64" s="364"/>
      <c r="C64" s="364"/>
      <c r="D64" s="364"/>
      <c r="E64" s="364"/>
      <c r="F64" s="364"/>
      <c r="G64" s="364"/>
    </row>
    <row r="65" spans="1:7" ht="23.1" customHeight="1" x14ac:dyDescent="0.35">
      <c r="A65" s="336" t="s">
        <v>54</v>
      </c>
      <c r="B65" s="336"/>
      <c r="C65" s="336"/>
      <c r="D65" s="336"/>
      <c r="E65" s="336"/>
      <c r="F65" s="336"/>
      <c r="G65" s="336"/>
    </row>
    <row r="66" spans="1:7" ht="15.75" hidden="1" customHeight="1" x14ac:dyDescent="0.25">
      <c r="A66" s="7" t="s">
        <v>5</v>
      </c>
      <c r="B66" s="92" t="s">
        <v>6</v>
      </c>
      <c r="C66" s="355"/>
      <c r="D66" s="355"/>
      <c r="E66" s="355"/>
      <c r="F66" s="355"/>
      <c r="G66" s="355"/>
    </row>
    <row r="67" spans="1:7" ht="35.85" customHeight="1" x14ac:dyDescent="0.25">
      <c r="A67" s="354" t="s">
        <v>213</v>
      </c>
      <c r="B67" s="354"/>
      <c r="C67" s="354"/>
      <c r="D67" s="354"/>
      <c r="E67" s="354"/>
      <c r="F67" s="354"/>
      <c r="G67" s="354"/>
    </row>
    <row r="68" spans="1:7" ht="16.350000000000001" customHeight="1" x14ac:dyDescent="0.25">
      <c r="A68" s="284" t="s">
        <v>47</v>
      </c>
      <c r="B68" s="287" t="s">
        <v>77</v>
      </c>
      <c r="C68" s="311" t="str">
        <f>IF(payment="Scholastic Dollars Redemption / Utiliser les dollars Scholastic","50% discount is not applicable on Scholastic Dollars Redemption Orders /La réduction de 50% ne s’applique pas sur les commandes payées avec les dollars Scholastic.",IF(payment="Credit card (VISA/Mastercard/AMEX) / Carte de crédit (VISA/Mastercard/AMEX)","You will be contacted for payment details / Nous vous contacterons pour fournir les instructions de paiement.",IF(payment="Invoice School / Facturer à l'école","Order will be shipped after payment has been received / La commande sera expédiée une fois le paiement reçu.",IF(payment="&lt;Click here and use drop-down arrow to select&gt; / &lt;Cliquez ici et utilisez la flèche de menu déroulant pour faire un choix&gt;","You MUST select a payment method to get Order Summary to populate after selecting quantities / Vous DEVEZ choisir un moyen de paiement pour que le récapitulatif de la commande se remplisse après avoir sélectionné les quantités.",IF(OR(payment="Invoice School using Purchase Order / Facturer à l'école avec un bon de commande",payment="Invoice School Board using Purchase Order / Facturer au conseil scolaire avec un bon de commande"),"Purchase Order number must be provided for order to be shipped / Le numéro de bon de commande doit être fourni afin que la commande soit expédiée.")))))</f>
        <v>You MUST select a payment method to get Order Summary to populate after selecting quantities / Vous DEVEZ choisir un moyen de paiement pour que le récapitulatif de la commande se remplisse après avoir sélectionné les quantités.</v>
      </c>
      <c r="D68" s="312"/>
      <c r="E68" s="312"/>
      <c r="F68" s="312"/>
      <c r="G68" s="313"/>
    </row>
    <row r="69" spans="1:7" ht="15.95" customHeight="1" x14ac:dyDescent="0.25">
      <c r="A69" s="285"/>
      <c r="B69" s="288"/>
      <c r="C69" s="314"/>
      <c r="D69" s="315"/>
      <c r="E69" s="315"/>
      <c r="F69" s="315"/>
      <c r="G69" s="316"/>
    </row>
    <row r="70" spans="1:7" ht="62.1" customHeight="1" x14ac:dyDescent="0.25">
      <c r="A70" s="286"/>
      <c r="B70" s="289"/>
      <c r="C70" s="317"/>
      <c r="D70" s="318"/>
      <c r="E70" s="318"/>
      <c r="F70" s="318"/>
      <c r="G70" s="319"/>
    </row>
    <row r="71" spans="1:7" ht="50.1" customHeight="1" x14ac:dyDescent="0.25">
      <c r="A71" s="142" t="str">
        <f>IF(OR(payment="Invoice School using Purchase Order / Facturer à l'école avec un bon de commande",payment="Invoice School Board using Purchase Order / Facturer au conseil scolaire avec un bon de commande"),"&lt;Enter P.O Number here&gt; / &lt;Inscrivez le numéro de la commande ici&gt;","&lt;Leave blank&gt; / Ne rien inscrire")</f>
        <v>&lt;Leave blank&gt; / Ne rien inscrire</v>
      </c>
      <c r="B71" s="99"/>
      <c r="C71" s="349" t="str">
        <f>IF(payment="Invoice School Board using Purchase Order / Facturer au conseil scolaire avec un bon de commande","&lt;Enter School Board name here&gt; / &lt;Inscrivez le nom de la commission scolaire ici", "&lt;Leave blank&gt; / Ne rien inscrire")</f>
        <v>&lt;Leave blank&gt; / Ne rien inscrire</v>
      </c>
      <c r="D71" s="349"/>
      <c r="E71" s="349"/>
      <c r="F71" s="349"/>
      <c r="G71" s="349"/>
    </row>
    <row r="72" spans="1:7" ht="21.2" customHeight="1" thickBot="1" x14ac:dyDescent="0.3">
      <c r="A72" s="152" t="str">
        <f>IF(OR(payment="Invoice School using Purchase Order / Facturer à l'école avec un bon de commande",payment="Invoice School Board using Purchase Order / Facturer au conseil scolaire avec un bon de commande"),"P/O Number / Numéro de bon de commande"," ")</f>
        <v xml:space="preserve"> </v>
      </c>
      <c r="B72" s="99"/>
      <c r="C72" s="290" t="str">
        <f>IF(payment="Invoice School Board using Purchase Order / Facturer au conseil scolaire avec un bon de commande","School Board Name / Nom du conseil scolaire", "")</f>
        <v/>
      </c>
      <c r="D72" s="290"/>
      <c r="E72" s="290"/>
      <c r="F72" s="290"/>
      <c r="G72" s="290"/>
    </row>
    <row r="73" spans="1:7" ht="21.2" customHeight="1" x14ac:dyDescent="0.35">
      <c r="A73" s="1"/>
      <c r="B73" s="308" t="s">
        <v>40</v>
      </c>
      <c r="C73" s="309"/>
      <c r="D73" s="309"/>
      <c r="E73" s="310"/>
      <c r="F73" s="52"/>
      <c r="G73" s="130"/>
    </row>
    <row r="74" spans="1:7" ht="20.100000000000001" customHeight="1" x14ac:dyDescent="0.25">
      <c r="A74" s="96"/>
      <c r="B74" s="291" t="s">
        <v>71</v>
      </c>
      <c r="C74" s="292"/>
      <c r="D74" s="293"/>
      <c r="E74" s="208" t="str">
        <f>IF(OR(AND(delivery="&lt;Click here and use drop-down arrow to select&gt; / &lt;Cliquez ici et utilisez la flèche de menu déroulant pour faire un choix&gt;", payment="&lt;Click here and use drop-down arrow to select&gt; / &lt;Cliquez ici et utilisez la flèche de menu déroulant pour faire un choix&gt;"),payment="&lt;Click here and use drop-down arrow to select&gt; / &lt;Cliquez ici et utilisez la flèche de menu déroulant pour faire un choix&gt;",SUMPRODUCT(G88:G1809)=0),"",SUMPRODUCT(G88:G1809))</f>
        <v/>
      </c>
      <c r="F74" s="131"/>
      <c r="G74" s="130"/>
    </row>
    <row r="75" spans="1:7" ht="20.100000000000001" customHeight="1" x14ac:dyDescent="0.25">
      <c r="A75" s="96"/>
      <c r="B75" s="281" t="s">
        <v>57</v>
      </c>
      <c r="C75" s="282"/>
      <c r="D75" s="283"/>
      <c r="E75" s="209" t="str">
        <f>IF(payment="Scholastic Dollars Redemption / Utiliser les dollars Scholastic","",(IF(payment="&lt;Click here and use drop-down arrow to select&gt; / &lt;Cliquez ici et utilisez la flèche de menu déroulant pour faire un choix&gt;","",(IF(AND(amount="",OR(payment="&lt;Click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commande")),"",amount/2)))))</f>
        <v/>
      </c>
      <c r="F75" s="137"/>
      <c r="G75" s="137"/>
    </row>
    <row r="76" spans="1:7" ht="18.600000000000001" hidden="1" customHeight="1" x14ac:dyDescent="0.25">
      <c r="A76" s="127"/>
      <c r="B76" s="83" t="s">
        <v>7</v>
      </c>
      <c r="C76" s="59"/>
      <c r="D76" s="59"/>
      <c r="E76" s="209" t="str">
        <f>IFERROR(IF(payment="Scholastic Dollars Redemption / Utiliser les dollars Scholastic",amount,IF(payment="&lt;select one&gt; / &lt;choisissez une option&gt;","",IF(AND(amount="",OR(payment="&lt;select one&gt; / &lt;choisissez une option&gt;",payment=" Credit card (VISA/Mastercard/AMEX) / Carte de crédit (VISA/Mastercard/AMEX)",payment="Invoice School using Purchase Order / Facturer à l'école avec un bon de commande ",payment=" Invoice School / Facturer à l'école ",payment="Invoice School Board using Purchase Order / Facturer au conseil scolaire avec un bon de commande ")),"",amount/2))),"")</f>
        <v/>
      </c>
      <c r="F76" s="138"/>
      <c r="G76" s="137"/>
    </row>
    <row r="77" spans="1:7" ht="20.100000000000001" customHeight="1" x14ac:dyDescent="0.25">
      <c r="A77" s="128"/>
      <c r="B77" s="281" t="s">
        <v>58</v>
      </c>
      <c r="C77" s="282"/>
      <c r="D77" s="283"/>
      <c r="E77" s="209">
        <f>IF(AND(delivery&lt;&gt;"Curbside Pickup at Warehouse / Cueillette à l'auto à l'entrepôt",payment&lt;&gt;"Scholastic Dollars Redemption / Utiliser les dollars Scholastic"),10,"")</f>
        <v>10</v>
      </c>
      <c r="F77" s="137"/>
      <c r="G77" s="137"/>
    </row>
    <row r="78" spans="1:7" ht="20.100000000000001" customHeight="1" thickBot="1" x14ac:dyDescent="0.3">
      <c r="A78" s="129"/>
      <c r="B78" s="305" t="s">
        <v>72</v>
      </c>
      <c r="C78" s="306"/>
      <c r="D78" s="307"/>
      <c r="E78" s="210" t="str">
        <f>IF(payment="&lt;Click here and use drop-down arrow to select&gt; / &lt;Cliquez ici et utilisez la flèche de menu déroulant pour faire un choix&gt;","",IF(AND(delivery="&lt;Click here and use drop-down arrow to select&gt; / &lt;Cliquez ici et utilisez la flèche de menu déroulant pour faire un choix&gt;",OR(payment="&lt;Click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commande")),"",IF(payment="Scholastic Dollars Redemption / Utiliser les dollars Scholastic",subtotal,IF(AND(delivery="Curbside Pickup at Warehouse / Cueillette à l'auto à l'entrepôt",OR(payment="&lt;Click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commande")),subtotal,(IF(AND(amount="",OR(payment="&lt;Click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commande")),"",subtotal+shiphandle))))))</f>
        <v/>
      </c>
      <c r="F78" s="139"/>
      <c r="G78" s="140"/>
    </row>
    <row r="79" spans="1:7" ht="20.100000000000001" customHeight="1" x14ac:dyDescent="0.25">
      <c r="A79" s="1"/>
      <c r="B79" s="304" t="str">
        <f>IF(payment="Scholastic Dollars Redemption / Utiliser les dollars Scholastic","",(IF(AND(amount="",OR(payment="&lt;Click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commande")),"GST on Shipping &amp; Handling","GST (included in price) / TPS (incluse dans le prix)")))</f>
        <v>GST on Shipping &amp; Handling</v>
      </c>
      <c r="C79" s="304"/>
      <c r="D79" s="304"/>
      <c r="E79" s="151">
        <f>IFERROR(IF(payment="Scholastic Dollars Redemption / Utiliser les dollars Scholastic","",(IF(payment="&lt;Click here and use drop-down arrow to select&gt; / &lt;Cliquez ici et utilisez la flèche de menu déroulant pour faire un choix&gt;",shiphandle*gstrate,(IF(AND(amount="",OR(payment="&lt;Click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commande")),shiphandle*gstrate,final_due*gstrate))))),"")</f>
        <v>0.5</v>
      </c>
      <c r="F79" s="137"/>
      <c r="G79" s="137"/>
    </row>
    <row r="80" spans="1:7" ht="18" customHeight="1" x14ac:dyDescent="0.25">
      <c r="A80" s="302" t="s">
        <v>67</v>
      </c>
      <c r="B80" s="302"/>
      <c r="C80" s="302"/>
      <c r="D80" s="302"/>
      <c r="E80" s="302"/>
      <c r="F80" s="302"/>
      <c r="G80" s="302"/>
    </row>
    <row r="81" spans="1:7" ht="14.1" customHeight="1" x14ac:dyDescent="0.25">
      <c r="A81" s="303"/>
      <c r="B81" s="303"/>
      <c r="C81" s="303"/>
      <c r="D81" s="303"/>
      <c r="E81" s="303"/>
      <c r="F81" s="303"/>
      <c r="G81" s="303"/>
    </row>
    <row r="82" spans="1:7" ht="18" customHeight="1" x14ac:dyDescent="0.25">
      <c r="A82" s="294" t="s">
        <v>8</v>
      </c>
      <c r="B82" s="295"/>
      <c r="C82" s="295"/>
      <c r="D82" s="295"/>
      <c r="E82" s="295"/>
      <c r="F82" s="295"/>
      <c r="G82" s="296"/>
    </row>
    <row r="83" spans="1:7" ht="22.7" customHeight="1" x14ac:dyDescent="0.25">
      <c r="A83" s="14" t="s">
        <v>68</v>
      </c>
      <c r="B83" s="94"/>
      <c r="C83" s="297" t="s">
        <v>70</v>
      </c>
      <c r="D83" s="298"/>
      <c r="E83" s="299"/>
      <c r="F83" s="300"/>
      <c r="G83" s="301"/>
    </row>
    <row r="84" spans="1:7" ht="28.35" customHeight="1" x14ac:dyDescent="0.25">
      <c r="A84" s="14" t="s">
        <v>69</v>
      </c>
      <c r="B84" s="95"/>
      <c r="C84" s="15" t="s">
        <v>9</v>
      </c>
      <c r="D84" s="16"/>
      <c r="E84" s="248" t="s">
        <v>10</v>
      </c>
      <c r="F84" s="342"/>
      <c r="G84" s="343"/>
    </row>
    <row r="85" spans="1:7" ht="28.35" customHeight="1" x14ac:dyDescent="0.25">
      <c r="A85" s="243"/>
      <c r="B85" s="244"/>
      <c r="C85" s="245"/>
      <c r="D85" s="246"/>
      <c r="E85" s="247"/>
      <c r="F85" s="247"/>
      <c r="G85" s="247"/>
    </row>
    <row r="86" spans="1:7" s="242" customFormat="1" ht="60" customHeight="1" x14ac:dyDescent="0.25">
      <c r="A86" s="249" t="s">
        <v>16</v>
      </c>
      <c r="B86" s="250" t="s">
        <v>1</v>
      </c>
      <c r="C86" s="251" t="s">
        <v>20</v>
      </c>
      <c r="D86" s="252" t="s">
        <v>21</v>
      </c>
      <c r="E86" s="253" t="s">
        <v>2</v>
      </c>
      <c r="F86" s="254" t="s">
        <v>22</v>
      </c>
      <c r="G86" s="255" t="s">
        <v>23</v>
      </c>
    </row>
    <row r="87" spans="1:7" s="7" customFormat="1" ht="23.1" customHeight="1" x14ac:dyDescent="0.35">
      <c r="A87" s="272" t="s">
        <v>89</v>
      </c>
      <c r="B87" s="273"/>
      <c r="C87" s="273"/>
      <c r="D87" s="273"/>
      <c r="E87" s="273"/>
      <c r="F87" s="273"/>
      <c r="G87" s="274"/>
    </row>
    <row r="88" spans="1:7" ht="21.6" customHeight="1" x14ac:dyDescent="0.25">
      <c r="A88" s="220">
        <v>9781338850062</v>
      </c>
      <c r="B88" s="194" t="s">
        <v>765</v>
      </c>
      <c r="C88" s="222" t="s">
        <v>332</v>
      </c>
      <c r="D88" s="195"/>
      <c r="E88" s="211">
        <v>5</v>
      </c>
      <c r="F88" s="63"/>
      <c r="G88" s="134">
        <f>F88*E88</f>
        <v>0</v>
      </c>
    </row>
    <row r="89" spans="1:7" ht="21.6" customHeight="1" x14ac:dyDescent="0.25">
      <c r="A89" s="220">
        <v>9781338885439</v>
      </c>
      <c r="B89" s="194" t="s">
        <v>766</v>
      </c>
      <c r="C89" s="222" t="s">
        <v>332</v>
      </c>
      <c r="D89" s="195"/>
      <c r="E89" s="211">
        <v>3</v>
      </c>
      <c r="F89" s="63"/>
      <c r="G89" s="134">
        <f t="shared" ref="G89:G147" si="0">F89*E89</f>
        <v>0</v>
      </c>
    </row>
    <row r="90" spans="1:7" ht="21.6" customHeight="1" x14ac:dyDescent="0.25">
      <c r="A90" s="220">
        <v>9781338898521</v>
      </c>
      <c r="B90" s="194" t="s">
        <v>767</v>
      </c>
      <c r="C90" s="223" t="s">
        <v>332</v>
      </c>
      <c r="D90" s="207"/>
      <c r="E90" s="211">
        <v>3</v>
      </c>
      <c r="F90" s="63"/>
      <c r="G90" s="134">
        <f t="shared" si="0"/>
        <v>0</v>
      </c>
    </row>
    <row r="91" spans="1:7" ht="21.6" customHeight="1" x14ac:dyDescent="0.25">
      <c r="A91" s="220">
        <v>9781339034751</v>
      </c>
      <c r="B91" s="194" t="s">
        <v>231</v>
      </c>
      <c r="C91" s="223" t="s">
        <v>478</v>
      </c>
      <c r="D91" s="195"/>
      <c r="E91" s="211">
        <v>5</v>
      </c>
      <c r="F91" s="63"/>
      <c r="G91" s="134">
        <f t="shared" si="0"/>
        <v>0</v>
      </c>
    </row>
    <row r="92" spans="1:7" ht="21.6" customHeight="1" x14ac:dyDescent="0.25">
      <c r="A92" s="220">
        <v>9781338890327</v>
      </c>
      <c r="B92" s="194" t="s">
        <v>234</v>
      </c>
      <c r="C92" s="223" t="s">
        <v>478</v>
      </c>
      <c r="D92" s="195"/>
      <c r="E92" s="211">
        <v>5</v>
      </c>
      <c r="F92" s="63"/>
      <c r="G92" s="134">
        <f t="shared" si="0"/>
        <v>0</v>
      </c>
    </row>
    <row r="93" spans="1:7" ht="21.6" customHeight="1" x14ac:dyDescent="0.25">
      <c r="A93" s="220">
        <v>9781339032535</v>
      </c>
      <c r="B93" s="194" t="s">
        <v>768</v>
      </c>
      <c r="C93" s="223" t="s">
        <v>478</v>
      </c>
      <c r="D93" s="195"/>
      <c r="E93" s="211">
        <v>3</v>
      </c>
      <c r="F93" s="63"/>
      <c r="G93" s="134">
        <f t="shared" si="0"/>
        <v>0</v>
      </c>
    </row>
    <row r="94" spans="1:7" ht="21.6" customHeight="1" x14ac:dyDescent="0.25">
      <c r="A94" s="220">
        <v>9781339036663</v>
      </c>
      <c r="B94" s="194" t="s">
        <v>361</v>
      </c>
      <c r="C94" s="223" t="s">
        <v>479</v>
      </c>
      <c r="D94" s="204"/>
      <c r="E94" s="211">
        <v>5</v>
      </c>
      <c r="F94" s="63"/>
      <c r="G94" s="134">
        <f t="shared" si="0"/>
        <v>0</v>
      </c>
    </row>
    <row r="95" spans="1:7" ht="21.6" customHeight="1" x14ac:dyDescent="0.25">
      <c r="A95" s="220">
        <v>9781039701977</v>
      </c>
      <c r="B95" s="194" t="s">
        <v>382</v>
      </c>
      <c r="C95" s="223" t="s">
        <v>479</v>
      </c>
      <c r="D95" s="204" t="s">
        <v>4</v>
      </c>
      <c r="E95" s="211">
        <v>5</v>
      </c>
      <c r="F95" s="63"/>
      <c r="G95" s="134">
        <f t="shared" si="0"/>
        <v>0</v>
      </c>
    </row>
    <row r="96" spans="1:7" ht="21.6" customHeight="1" x14ac:dyDescent="0.25">
      <c r="A96" s="220">
        <v>9781443198912</v>
      </c>
      <c r="B96" s="194" t="s">
        <v>347</v>
      </c>
      <c r="C96" s="223" t="s">
        <v>479</v>
      </c>
      <c r="D96" s="207"/>
      <c r="E96" s="211">
        <v>5</v>
      </c>
      <c r="F96" s="63"/>
      <c r="G96" s="134">
        <f t="shared" si="0"/>
        <v>0</v>
      </c>
    </row>
    <row r="97" spans="1:7" ht="21.6" customHeight="1" x14ac:dyDescent="0.25">
      <c r="A97" s="220">
        <v>9781338875836</v>
      </c>
      <c r="B97" s="194" t="s">
        <v>372</v>
      </c>
      <c r="C97" s="222" t="s">
        <v>479</v>
      </c>
      <c r="D97" s="195"/>
      <c r="E97" s="211">
        <v>5</v>
      </c>
      <c r="F97" s="63"/>
      <c r="G97" s="134">
        <f t="shared" si="0"/>
        <v>0</v>
      </c>
    </row>
    <row r="98" spans="1:7" ht="21.6" customHeight="1" x14ac:dyDescent="0.25">
      <c r="A98" s="220">
        <v>9781338883473</v>
      </c>
      <c r="B98" s="194" t="s">
        <v>357</v>
      </c>
      <c r="C98" s="222" t="s">
        <v>479</v>
      </c>
      <c r="D98" s="195"/>
      <c r="E98" s="211">
        <v>5</v>
      </c>
      <c r="F98" s="63"/>
      <c r="G98" s="134">
        <f t="shared" si="0"/>
        <v>0</v>
      </c>
    </row>
    <row r="99" spans="1:7" ht="21.6" customHeight="1" x14ac:dyDescent="0.25">
      <c r="A99" s="220">
        <v>9781338849318</v>
      </c>
      <c r="B99" s="194" t="s">
        <v>340</v>
      </c>
      <c r="C99" s="222" t="s">
        <v>479</v>
      </c>
      <c r="D99" s="195"/>
      <c r="E99" s="211">
        <v>3</v>
      </c>
      <c r="F99" s="63"/>
      <c r="G99" s="134">
        <f t="shared" si="0"/>
        <v>0</v>
      </c>
    </row>
    <row r="100" spans="1:7" ht="21.6" customHeight="1" x14ac:dyDescent="0.25">
      <c r="A100" s="220">
        <v>9781338553802</v>
      </c>
      <c r="B100" s="194" t="s">
        <v>769</v>
      </c>
      <c r="C100" s="222" t="s">
        <v>479</v>
      </c>
      <c r="D100" s="204"/>
      <c r="E100" s="211">
        <v>3</v>
      </c>
      <c r="F100" s="63"/>
      <c r="G100" s="134">
        <f t="shared" si="0"/>
        <v>0</v>
      </c>
    </row>
    <row r="101" spans="1:7" ht="21.6" customHeight="1" x14ac:dyDescent="0.25">
      <c r="A101" s="220">
        <v>9781338805994</v>
      </c>
      <c r="B101" s="194" t="s">
        <v>770</v>
      </c>
      <c r="C101" s="223" t="s">
        <v>479</v>
      </c>
      <c r="D101" s="195"/>
      <c r="E101" s="211">
        <v>3</v>
      </c>
      <c r="F101" s="63"/>
      <c r="G101" s="134">
        <f t="shared" si="0"/>
        <v>0</v>
      </c>
    </row>
    <row r="102" spans="1:7" ht="21.6" customHeight="1" x14ac:dyDescent="0.25">
      <c r="A102" s="220">
        <v>9781338805963</v>
      </c>
      <c r="B102" s="194" t="s">
        <v>359</v>
      </c>
      <c r="C102" s="223" t="s">
        <v>479</v>
      </c>
      <c r="D102" s="195"/>
      <c r="E102" s="211">
        <v>3</v>
      </c>
      <c r="F102" s="63"/>
      <c r="G102" s="134">
        <f t="shared" si="0"/>
        <v>0</v>
      </c>
    </row>
    <row r="103" spans="1:7" ht="21.6" customHeight="1" x14ac:dyDescent="0.25">
      <c r="A103" s="220">
        <v>9781338897036</v>
      </c>
      <c r="B103" s="194" t="s">
        <v>771</v>
      </c>
      <c r="C103" s="223" t="s">
        <v>479</v>
      </c>
      <c r="D103" s="195"/>
      <c r="E103" s="211">
        <v>3</v>
      </c>
      <c r="F103" s="63"/>
      <c r="G103" s="134">
        <f t="shared" si="0"/>
        <v>0</v>
      </c>
    </row>
    <row r="104" spans="1:7" ht="21.6" customHeight="1" x14ac:dyDescent="0.25">
      <c r="A104" s="220">
        <v>9781338794977</v>
      </c>
      <c r="B104" s="194" t="s">
        <v>772</v>
      </c>
      <c r="C104" s="222" t="s">
        <v>479</v>
      </c>
      <c r="D104" s="195"/>
      <c r="E104" s="211">
        <v>3</v>
      </c>
      <c r="F104" s="63"/>
      <c r="G104" s="134">
        <f t="shared" si="0"/>
        <v>0</v>
      </c>
    </row>
    <row r="105" spans="1:7" ht="21.6" customHeight="1" x14ac:dyDescent="0.25">
      <c r="A105" s="220">
        <v>9781339025001</v>
      </c>
      <c r="B105" s="194" t="s">
        <v>337</v>
      </c>
      <c r="C105" s="224" t="s">
        <v>479</v>
      </c>
      <c r="D105" s="195"/>
      <c r="E105" s="211">
        <v>5</v>
      </c>
      <c r="F105" s="63"/>
      <c r="G105" s="134">
        <f t="shared" si="0"/>
        <v>0</v>
      </c>
    </row>
    <row r="106" spans="1:7" ht="21.6" customHeight="1" x14ac:dyDescent="0.25">
      <c r="A106" s="220">
        <v>9781338893779</v>
      </c>
      <c r="B106" s="194" t="s">
        <v>773</v>
      </c>
      <c r="C106" s="222" t="s">
        <v>479</v>
      </c>
      <c r="D106" s="195"/>
      <c r="E106" s="211">
        <v>5</v>
      </c>
      <c r="F106" s="63"/>
      <c r="G106" s="134">
        <f t="shared" si="0"/>
        <v>0</v>
      </c>
    </row>
    <row r="107" spans="1:7" ht="21.6" customHeight="1" x14ac:dyDescent="0.25">
      <c r="A107" s="220">
        <v>9781339032375</v>
      </c>
      <c r="B107" s="194" t="s">
        <v>774</v>
      </c>
      <c r="C107" s="223" t="s">
        <v>479</v>
      </c>
      <c r="D107" s="204"/>
      <c r="E107" s="211">
        <v>3</v>
      </c>
      <c r="F107" s="63"/>
      <c r="G107" s="134">
        <f t="shared" si="0"/>
        <v>0</v>
      </c>
    </row>
    <row r="108" spans="1:7" ht="21.6" customHeight="1" x14ac:dyDescent="0.25">
      <c r="A108" s="220">
        <v>9781546143819</v>
      </c>
      <c r="B108" s="194" t="s">
        <v>775</v>
      </c>
      <c r="C108" s="223" t="s">
        <v>479</v>
      </c>
      <c r="D108" s="195"/>
      <c r="E108" s="211">
        <v>3</v>
      </c>
      <c r="F108" s="63"/>
      <c r="G108" s="134">
        <f t="shared" si="0"/>
        <v>0</v>
      </c>
    </row>
    <row r="109" spans="1:7" ht="21.6" customHeight="1" x14ac:dyDescent="0.25">
      <c r="A109" s="220">
        <v>9781803370866</v>
      </c>
      <c r="B109" s="194" t="s">
        <v>776</v>
      </c>
      <c r="C109" s="223" t="s">
        <v>479</v>
      </c>
      <c r="D109" s="204"/>
      <c r="E109" s="211">
        <v>3</v>
      </c>
      <c r="F109" s="63"/>
      <c r="G109" s="134">
        <f t="shared" si="0"/>
        <v>0</v>
      </c>
    </row>
    <row r="110" spans="1:7" ht="21.6" customHeight="1" x14ac:dyDescent="0.25">
      <c r="A110" s="220">
        <v>9781039701953</v>
      </c>
      <c r="B110" s="194" t="s">
        <v>353</v>
      </c>
      <c r="C110" s="222" t="s">
        <v>479</v>
      </c>
      <c r="D110" s="204" t="s">
        <v>4</v>
      </c>
      <c r="E110" s="211">
        <v>5</v>
      </c>
      <c r="F110" s="63"/>
      <c r="G110" s="134">
        <f t="shared" si="0"/>
        <v>0</v>
      </c>
    </row>
    <row r="111" spans="1:7" ht="21.6" customHeight="1" x14ac:dyDescent="0.25">
      <c r="A111" s="220">
        <v>9781339032054</v>
      </c>
      <c r="B111" s="194" t="s">
        <v>360</v>
      </c>
      <c r="C111" s="223" t="s">
        <v>479</v>
      </c>
      <c r="D111" s="195"/>
      <c r="E111" s="211">
        <v>5</v>
      </c>
      <c r="F111" s="63"/>
      <c r="G111" s="134">
        <f t="shared" si="0"/>
        <v>0</v>
      </c>
    </row>
    <row r="112" spans="1:7" ht="21.6" customHeight="1" x14ac:dyDescent="0.25">
      <c r="A112" s="220">
        <v>9781339032245</v>
      </c>
      <c r="B112" s="194" t="s">
        <v>777</v>
      </c>
      <c r="C112" s="223" t="s">
        <v>479</v>
      </c>
      <c r="D112" s="195"/>
      <c r="E112" s="211">
        <v>3</v>
      </c>
      <c r="F112" s="63"/>
      <c r="G112" s="134">
        <f t="shared" si="0"/>
        <v>0</v>
      </c>
    </row>
    <row r="113" spans="1:7" ht="21.6" customHeight="1" x14ac:dyDescent="0.25">
      <c r="A113" s="220">
        <v>9780736442060</v>
      </c>
      <c r="B113" s="194" t="s">
        <v>383</v>
      </c>
      <c r="C113" s="223" t="s">
        <v>479</v>
      </c>
      <c r="D113" s="195"/>
      <c r="E113" s="211">
        <v>5</v>
      </c>
      <c r="F113" s="63"/>
      <c r="G113" s="134">
        <f t="shared" si="0"/>
        <v>0</v>
      </c>
    </row>
    <row r="114" spans="1:7" ht="21.6" customHeight="1" x14ac:dyDescent="0.25">
      <c r="A114" s="235">
        <v>9781338347227</v>
      </c>
      <c r="B114" s="236" t="s">
        <v>138</v>
      </c>
      <c r="C114" s="237" t="s">
        <v>479</v>
      </c>
      <c r="D114" s="238"/>
      <c r="E114" s="239">
        <v>5</v>
      </c>
      <c r="F114" s="63"/>
      <c r="G114" s="134">
        <f t="shared" si="0"/>
        <v>0</v>
      </c>
    </row>
    <row r="115" spans="1:7" ht="21.6" customHeight="1" x14ac:dyDescent="0.25">
      <c r="A115" s="235">
        <v>9781338858754</v>
      </c>
      <c r="B115" s="236" t="s">
        <v>778</v>
      </c>
      <c r="C115" s="237" t="s">
        <v>480</v>
      </c>
      <c r="D115" s="238"/>
      <c r="E115" s="239">
        <v>3</v>
      </c>
      <c r="F115" s="63"/>
      <c r="G115" s="134">
        <f t="shared" si="0"/>
        <v>0</v>
      </c>
    </row>
    <row r="116" spans="1:7" ht="21.6" customHeight="1" x14ac:dyDescent="0.25">
      <c r="A116" s="235">
        <v>9780736442077</v>
      </c>
      <c r="B116" s="236" t="s">
        <v>395</v>
      </c>
      <c r="C116" s="237" t="s">
        <v>481</v>
      </c>
      <c r="D116" s="238"/>
      <c r="E116" s="239">
        <v>5</v>
      </c>
      <c r="F116" s="63"/>
      <c r="G116" s="134">
        <f t="shared" si="0"/>
        <v>0</v>
      </c>
    </row>
    <row r="117" spans="1:7" ht="21.6" customHeight="1" x14ac:dyDescent="0.25">
      <c r="A117" s="235">
        <v>9781339000312</v>
      </c>
      <c r="B117" s="236" t="s">
        <v>249</v>
      </c>
      <c r="C117" s="237" t="s">
        <v>481</v>
      </c>
      <c r="D117" s="238"/>
      <c r="E117" s="239">
        <v>3</v>
      </c>
      <c r="F117" s="63"/>
      <c r="G117" s="134">
        <f t="shared" si="0"/>
        <v>0</v>
      </c>
    </row>
    <row r="118" spans="1:7" ht="21.6" customHeight="1" x14ac:dyDescent="0.25">
      <c r="A118" s="235">
        <v>9781338896909</v>
      </c>
      <c r="B118" s="236" t="s">
        <v>779</v>
      </c>
      <c r="C118" s="237" t="s">
        <v>481</v>
      </c>
      <c r="D118" s="204"/>
      <c r="E118" s="239">
        <v>3</v>
      </c>
      <c r="F118" s="63"/>
      <c r="G118" s="134">
        <f t="shared" si="0"/>
        <v>0</v>
      </c>
    </row>
    <row r="119" spans="1:7" ht="21.6" customHeight="1" x14ac:dyDescent="0.25">
      <c r="A119" s="235">
        <v>9781338880366</v>
      </c>
      <c r="B119" s="236" t="s">
        <v>256</v>
      </c>
      <c r="C119" s="237" t="s">
        <v>481</v>
      </c>
      <c r="D119" s="238"/>
      <c r="E119" s="239">
        <v>5</v>
      </c>
      <c r="F119" s="63"/>
      <c r="G119" s="134">
        <f t="shared" si="0"/>
        <v>0</v>
      </c>
    </row>
    <row r="120" spans="1:7" ht="21.6" customHeight="1" x14ac:dyDescent="0.25">
      <c r="A120" s="235">
        <v>9781338832525</v>
      </c>
      <c r="B120" s="236" t="s">
        <v>780</v>
      </c>
      <c r="C120" s="237" t="s">
        <v>481</v>
      </c>
      <c r="D120" s="238"/>
      <c r="E120" s="239">
        <v>5</v>
      </c>
      <c r="F120" s="63"/>
      <c r="G120" s="134">
        <f t="shared" si="0"/>
        <v>0</v>
      </c>
    </row>
    <row r="121" spans="1:7" ht="21.6" customHeight="1" x14ac:dyDescent="0.25">
      <c r="A121" s="235">
        <v>9781338745467</v>
      </c>
      <c r="B121" s="236" t="s">
        <v>252</v>
      </c>
      <c r="C121" s="237" t="s">
        <v>481</v>
      </c>
      <c r="D121" s="238"/>
      <c r="E121" s="239">
        <v>5</v>
      </c>
      <c r="F121" s="63"/>
      <c r="G121" s="134">
        <f t="shared" si="0"/>
        <v>0</v>
      </c>
    </row>
    <row r="122" spans="1:7" ht="21.6" customHeight="1" x14ac:dyDescent="0.25">
      <c r="A122" s="235">
        <v>9781338745658</v>
      </c>
      <c r="B122" s="236" t="s">
        <v>257</v>
      </c>
      <c r="C122" s="237" t="s">
        <v>481</v>
      </c>
      <c r="D122" s="238"/>
      <c r="E122" s="239">
        <v>5</v>
      </c>
      <c r="F122" s="63"/>
      <c r="G122" s="134">
        <f t="shared" si="0"/>
        <v>0</v>
      </c>
    </row>
    <row r="123" spans="1:7" ht="21.6" customHeight="1" x14ac:dyDescent="0.25">
      <c r="A123" s="235">
        <v>9781338843316</v>
      </c>
      <c r="B123" s="236" t="s">
        <v>781</v>
      </c>
      <c r="C123" s="237" t="s">
        <v>481</v>
      </c>
      <c r="D123" s="204"/>
      <c r="E123" s="239">
        <v>3</v>
      </c>
      <c r="F123" s="63"/>
      <c r="G123" s="134">
        <f t="shared" si="0"/>
        <v>0</v>
      </c>
    </row>
    <row r="124" spans="1:7" ht="21.6" customHeight="1" x14ac:dyDescent="0.25">
      <c r="A124" s="235">
        <v>9781339018119</v>
      </c>
      <c r="B124" s="236" t="s">
        <v>782</v>
      </c>
      <c r="C124" s="237" t="s">
        <v>486</v>
      </c>
      <c r="D124" s="238"/>
      <c r="E124" s="239">
        <v>3</v>
      </c>
      <c r="F124" s="63"/>
      <c r="G124" s="134">
        <f t="shared" si="0"/>
        <v>0</v>
      </c>
    </row>
    <row r="125" spans="1:7" ht="21.6" customHeight="1" x14ac:dyDescent="0.25">
      <c r="A125" s="235">
        <v>9780753479513</v>
      </c>
      <c r="B125" s="236" t="s">
        <v>277</v>
      </c>
      <c r="C125" s="237" t="s">
        <v>486</v>
      </c>
      <c r="D125" s="238"/>
      <c r="E125" s="239">
        <v>5</v>
      </c>
      <c r="F125" s="63"/>
      <c r="G125" s="134">
        <f t="shared" si="0"/>
        <v>0</v>
      </c>
    </row>
    <row r="126" spans="1:7" ht="21.6" customHeight="1" x14ac:dyDescent="0.25">
      <c r="A126" s="235">
        <v>9781338881653</v>
      </c>
      <c r="B126" s="236" t="s">
        <v>783</v>
      </c>
      <c r="C126" s="237" t="s">
        <v>486</v>
      </c>
      <c r="D126" s="238"/>
      <c r="E126" s="239">
        <v>5</v>
      </c>
      <c r="F126" s="63"/>
      <c r="G126" s="134">
        <f t="shared" si="0"/>
        <v>0</v>
      </c>
    </row>
    <row r="127" spans="1:7" ht="21.6" customHeight="1" x14ac:dyDescent="0.25">
      <c r="A127" s="235">
        <v>9781338889437</v>
      </c>
      <c r="B127" s="236" t="s">
        <v>784</v>
      </c>
      <c r="C127" s="237" t="s">
        <v>633</v>
      </c>
      <c r="D127" s="238"/>
      <c r="E127" s="239">
        <v>5</v>
      </c>
      <c r="F127" s="63"/>
      <c r="G127" s="134">
        <f t="shared" si="0"/>
        <v>0</v>
      </c>
    </row>
    <row r="128" spans="1:7" ht="21.6" customHeight="1" x14ac:dyDescent="0.25">
      <c r="A128" s="235">
        <v>9781338767230</v>
      </c>
      <c r="B128" s="236" t="s">
        <v>151</v>
      </c>
      <c r="C128" s="237" t="s">
        <v>483</v>
      </c>
      <c r="D128" s="238"/>
      <c r="E128" s="239">
        <v>3</v>
      </c>
      <c r="F128" s="63"/>
      <c r="G128" s="134">
        <f t="shared" si="0"/>
        <v>0</v>
      </c>
    </row>
    <row r="129" spans="1:7" ht="21.6" customHeight="1" x14ac:dyDescent="0.25">
      <c r="A129" s="235">
        <v>9781338803297</v>
      </c>
      <c r="B129" s="236" t="s">
        <v>150</v>
      </c>
      <c r="C129" s="237" t="s">
        <v>483</v>
      </c>
      <c r="D129" s="204"/>
      <c r="E129" s="239">
        <v>5</v>
      </c>
      <c r="F129" s="63"/>
      <c r="G129" s="134">
        <f t="shared" si="0"/>
        <v>0</v>
      </c>
    </row>
    <row r="130" spans="1:7" ht="21.6" customHeight="1" x14ac:dyDescent="0.25">
      <c r="A130" s="235">
        <v>9781338785524</v>
      </c>
      <c r="B130" s="236" t="s">
        <v>785</v>
      </c>
      <c r="C130" s="237" t="s">
        <v>487</v>
      </c>
      <c r="D130" s="238"/>
      <c r="E130" s="239">
        <v>5</v>
      </c>
      <c r="F130" s="63"/>
      <c r="G130" s="134">
        <f t="shared" si="0"/>
        <v>0</v>
      </c>
    </row>
    <row r="131" spans="1:7" ht="21.6" customHeight="1" x14ac:dyDescent="0.25">
      <c r="A131" s="235">
        <v>9781339019833</v>
      </c>
      <c r="B131" s="236" t="s">
        <v>786</v>
      </c>
      <c r="C131" s="237" t="s">
        <v>487</v>
      </c>
      <c r="D131" s="238"/>
      <c r="E131" s="239">
        <v>3</v>
      </c>
      <c r="F131" s="63"/>
      <c r="G131" s="134">
        <f t="shared" si="0"/>
        <v>0</v>
      </c>
    </row>
    <row r="132" spans="1:7" ht="21.6" customHeight="1" x14ac:dyDescent="0.25">
      <c r="A132" s="240">
        <v>9781338857887</v>
      </c>
      <c r="B132" s="194" t="s">
        <v>295</v>
      </c>
      <c r="C132" s="223" t="s">
        <v>488</v>
      </c>
      <c r="D132" s="195"/>
      <c r="E132" s="206">
        <v>5</v>
      </c>
      <c r="F132" s="63"/>
      <c r="G132" s="134">
        <f t="shared" si="0"/>
        <v>0</v>
      </c>
    </row>
    <row r="133" spans="1:7" ht="21.6" customHeight="1" x14ac:dyDescent="0.25">
      <c r="A133" s="220">
        <v>9781339053769</v>
      </c>
      <c r="B133" s="194" t="s">
        <v>787</v>
      </c>
      <c r="C133" s="223" t="s">
        <v>488</v>
      </c>
      <c r="D133" s="204"/>
      <c r="E133" s="211">
        <v>3</v>
      </c>
      <c r="F133" s="63"/>
      <c r="G133" s="134">
        <f t="shared" si="0"/>
        <v>0</v>
      </c>
    </row>
    <row r="134" spans="1:7" ht="21.6" customHeight="1" x14ac:dyDescent="0.25">
      <c r="A134" s="220">
        <v>9781546144281</v>
      </c>
      <c r="B134" s="194" t="s">
        <v>788</v>
      </c>
      <c r="C134" s="223" t="s">
        <v>484</v>
      </c>
      <c r="D134" s="204"/>
      <c r="E134" s="211">
        <v>3</v>
      </c>
      <c r="F134" s="63"/>
      <c r="G134" s="134">
        <f t="shared" si="0"/>
        <v>0</v>
      </c>
    </row>
    <row r="135" spans="1:7" ht="21.6" customHeight="1" x14ac:dyDescent="0.25">
      <c r="A135" s="220">
        <v>9781338893274</v>
      </c>
      <c r="B135" s="194" t="s">
        <v>429</v>
      </c>
      <c r="C135" s="223" t="s">
        <v>484</v>
      </c>
      <c r="D135" s="195"/>
      <c r="E135" s="211">
        <v>5</v>
      </c>
      <c r="F135" s="63"/>
      <c r="G135" s="134">
        <f t="shared" si="0"/>
        <v>0</v>
      </c>
    </row>
    <row r="136" spans="1:7" ht="21.6" customHeight="1" x14ac:dyDescent="0.25">
      <c r="A136" s="220">
        <v>9781339045689</v>
      </c>
      <c r="B136" s="194" t="s">
        <v>789</v>
      </c>
      <c r="C136" s="223" t="s">
        <v>484</v>
      </c>
      <c r="D136" s="195"/>
      <c r="E136" s="211">
        <v>3</v>
      </c>
      <c r="F136" s="63"/>
      <c r="G136" s="134">
        <f t="shared" si="0"/>
        <v>0</v>
      </c>
    </row>
    <row r="137" spans="1:7" ht="21.6" customHeight="1" x14ac:dyDescent="0.25">
      <c r="A137" s="220">
        <v>9781443192798</v>
      </c>
      <c r="B137" s="194" t="s">
        <v>790</v>
      </c>
      <c r="C137" s="223" t="s">
        <v>484</v>
      </c>
      <c r="D137" s="195"/>
      <c r="E137" s="211">
        <v>5</v>
      </c>
      <c r="F137" s="63"/>
      <c r="G137" s="134">
        <f t="shared" si="0"/>
        <v>0</v>
      </c>
    </row>
    <row r="138" spans="1:7" ht="21.6" customHeight="1" x14ac:dyDescent="0.25">
      <c r="A138" s="220">
        <v>9780439120425</v>
      </c>
      <c r="B138" s="194" t="s">
        <v>296</v>
      </c>
      <c r="C138" s="223" t="s">
        <v>484</v>
      </c>
      <c r="D138" s="195"/>
      <c r="E138" s="211">
        <v>5</v>
      </c>
      <c r="F138" s="63"/>
      <c r="G138" s="134">
        <f t="shared" si="0"/>
        <v>0</v>
      </c>
    </row>
    <row r="139" spans="1:7" ht="21.6" customHeight="1" x14ac:dyDescent="0.25">
      <c r="A139" s="220">
        <v>9781546126683</v>
      </c>
      <c r="B139" s="194" t="s">
        <v>791</v>
      </c>
      <c r="C139" s="223" t="s">
        <v>484</v>
      </c>
      <c r="D139" s="195"/>
      <c r="E139" s="211">
        <v>5</v>
      </c>
      <c r="F139" s="63"/>
      <c r="G139" s="134">
        <f t="shared" si="0"/>
        <v>0</v>
      </c>
    </row>
    <row r="140" spans="1:7" ht="21.6" customHeight="1" x14ac:dyDescent="0.25">
      <c r="A140" s="220">
        <v>9781339010182</v>
      </c>
      <c r="B140" s="194" t="s">
        <v>792</v>
      </c>
      <c r="C140" s="223" t="s">
        <v>489</v>
      </c>
      <c r="D140" s="195"/>
      <c r="E140" s="211">
        <v>3</v>
      </c>
      <c r="F140" s="63"/>
      <c r="G140" s="134">
        <f t="shared" si="0"/>
        <v>0</v>
      </c>
    </row>
    <row r="141" spans="1:7" ht="21.6" customHeight="1" x14ac:dyDescent="0.25">
      <c r="A141" s="220">
        <v>9781546145899</v>
      </c>
      <c r="B141" s="194" t="s">
        <v>793</v>
      </c>
      <c r="C141" s="223" t="s">
        <v>489</v>
      </c>
      <c r="D141" s="195"/>
      <c r="E141" s="211">
        <v>3</v>
      </c>
      <c r="F141" s="63"/>
      <c r="G141" s="134">
        <f t="shared" si="0"/>
        <v>0</v>
      </c>
    </row>
    <row r="142" spans="1:7" ht="21.6" customHeight="1" x14ac:dyDescent="0.25">
      <c r="A142" s="220">
        <v>9781339033105</v>
      </c>
      <c r="B142" s="194" t="s">
        <v>794</v>
      </c>
      <c r="C142" s="223" t="s">
        <v>489</v>
      </c>
      <c r="D142" s="195"/>
      <c r="E142" s="211">
        <v>3</v>
      </c>
      <c r="F142" s="63"/>
      <c r="G142" s="134">
        <f t="shared" si="0"/>
        <v>0</v>
      </c>
    </row>
    <row r="143" spans="1:7" ht="21.6" customHeight="1" x14ac:dyDescent="0.25">
      <c r="A143" s="220">
        <v>9781975393397</v>
      </c>
      <c r="B143" s="194" t="s">
        <v>795</v>
      </c>
      <c r="C143" s="223" t="s">
        <v>489</v>
      </c>
      <c r="D143" s="195"/>
      <c r="E143" s="211">
        <v>3</v>
      </c>
      <c r="F143" s="63"/>
      <c r="G143" s="134">
        <f t="shared" si="0"/>
        <v>0</v>
      </c>
    </row>
    <row r="144" spans="1:7" ht="21.6" customHeight="1" x14ac:dyDescent="0.25">
      <c r="A144" s="220">
        <v>9781338746723</v>
      </c>
      <c r="B144" s="194" t="s">
        <v>105</v>
      </c>
      <c r="C144" s="223" t="s">
        <v>489</v>
      </c>
      <c r="D144" s="195"/>
      <c r="E144" s="211">
        <v>5</v>
      </c>
      <c r="F144" s="63"/>
      <c r="G144" s="134">
        <f t="shared" si="0"/>
        <v>0</v>
      </c>
    </row>
    <row r="145" spans="1:7" ht="21.6" customHeight="1" x14ac:dyDescent="0.25">
      <c r="A145" s="220">
        <v>9781339027357</v>
      </c>
      <c r="B145" s="194" t="s">
        <v>304</v>
      </c>
      <c r="C145" s="223" t="s">
        <v>489</v>
      </c>
      <c r="D145" s="195"/>
      <c r="E145" s="211">
        <v>5</v>
      </c>
      <c r="F145" s="63"/>
      <c r="G145" s="134">
        <f t="shared" si="0"/>
        <v>0</v>
      </c>
    </row>
    <row r="146" spans="1:7" ht="21.6" customHeight="1" x14ac:dyDescent="0.25">
      <c r="A146" s="220">
        <v>9781339050645</v>
      </c>
      <c r="B146" s="194" t="s">
        <v>796</v>
      </c>
      <c r="C146" s="223" t="s">
        <v>489</v>
      </c>
      <c r="D146" s="195"/>
      <c r="E146" s="211">
        <v>3</v>
      </c>
      <c r="F146" s="63"/>
      <c r="G146" s="134">
        <f t="shared" si="0"/>
        <v>0</v>
      </c>
    </row>
    <row r="147" spans="1:7" ht="21.6" customHeight="1" x14ac:dyDescent="0.25">
      <c r="A147" s="220">
        <v>9780545200530</v>
      </c>
      <c r="B147" s="194" t="s">
        <v>160</v>
      </c>
      <c r="C147" s="223" t="s">
        <v>485</v>
      </c>
      <c r="D147" s="195"/>
      <c r="E147" s="211">
        <v>3</v>
      </c>
      <c r="F147" s="63"/>
      <c r="G147" s="134">
        <f t="shared" si="0"/>
        <v>0</v>
      </c>
    </row>
    <row r="148" spans="1:7" ht="21.6" customHeight="1" x14ac:dyDescent="0.25">
      <c r="A148" s="220">
        <v>9781338831412</v>
      </c>
      <c r="B148" s="194" t="s">
        <v>107</v>
      </c>
      <c r="C148" s="223" t="s">
        <v>485</v>
      </c>
      <c r="D148" s="195"/>
      <c r="E148" s="211">
        <v>5</v>
      </c>
      <c r="F148" s="63"/>
      <c r="G148" s="134">
        <f t="shared" ref="G148:G156" si="1">F148*E148</f>
        <v>0</v>
      </c>
    </row>
    <row r="149" spans="1:7" ht="21.6" customHeight="1" x14ac:dyDescent="0.25">
      <c r="A149" s="220">
        <v>9781339046952</v>
      </c>
      <c r="B149" s="194" t="s">
        <v>301</v>
      </c>
      <c r="C149" s="223" t="s">
        <v>485</v>
      </c>
      <c r="D149" s="195"/>
      <c r="E149" s="211">
        <v>5</v>
      </c>
      <c r="F149" s="63"/>
      <c r="G149" s="134">
        <f t="shared" si="1"/>
        <v>0</v>
      </c>
    </row>
    <row r="150" spans="1:7" ht="21.6" customHeight="1" x14ac:dyDescent="0.25">
      <c r="A150" s="220">
        <v>9781338892635</v>
      </c>
      <c r="B150" s="194" t="s">
        <v>158</v>
      </c>
      <c r="C150" s="223" t="s">
        <v>485</v>
      </c>
      <c r="D150" s="195"/>
      <c r="E150" s="211">
        <v>5</v>
      </c>
      <c r="F150" s="63"/>
      <c r="G150" s="134">
        <f t="shared" si="1"/>
        <v>0</v>
      </c>
    </row>
    <row r="151" spans="1:7" ht="21.6" customHeight="1" x14ac:dyDescent="0.25">
      <c r="A151" s="220">
        <v>9781338858563</v>
      </c>
      <c r="B151" s="194" t="s">
        <v>311</v>
      </c>
      <c r="C151" s="223" t="s">
        <v>490</v>
      </c>
      <c r="D151" s="195"/>
      <c r="E151" s="211">
        <v>5</v>
      </c>
      <c r="F151" s="63"/>
      <c r="G151" s="134">
        <f t="shared" si="1"/>
        <v>0</v>
      </c>
    </row>
    <row r="152" spans="1:7" ht="21.6" customHeight="1" x14ac:dyDescent="0.25">
      <c r="A152" s="220">
        <v>9781339054032</v>
      </c>
      <c r="B152" s="194" t="s">
        <v>439</v>
      </c>
      <c r="C152" s="223" t="s">
        <v>490</v>
      </c>
      <c r="D152" s="195"/>
      <c r="E152" s="211">
        <v>5</v>
      </c>
      <c r="F152" s="63"/>
      <c r="G152" s="134">
        <f t="shared" si="1"/>
        <v>0</v>
      </c>
    </row>
    <row r="153" spans="1:7" ht="21.6" customHeight="1" x14ac:dyDescent="0.25">
      <c r="A153" s="220">
        <v>9781338629347</v>
      </c>
      <c r="B153" s="194" t="s">
        <v>312</v>
      </c>
      <c r="C153" s="223" t="s">
        <v>490</v>
      </c>
      <c r="D153" s="195"/>
      <c r="E153" s="211">
        <v>5</v>
      </c>
      <c r="F153" s="63"/>
      <c r="G153" s="134">
        <f t="shared" si="1"/>
        <v>0</v>
      </c>
    </row>
    <row r="154" spans="1:7" ht="21.6" customHeight="1" x14ac:dyDescent="0.25">
      <c r="A154" s="220">
        <v>9780545803526</v>
      </c>
      <c r="B154" s="194" t="s">
        <v>167</v>
      </c>
      <c r="C154" s="223" t="s">
        <v>490</v>
      </c>
      <c r="D154" s="195"/>
      <c r="E154" s="211">
        <v>5</v>
      </c>
      <c r="F154" s="63"/>
      <c r="G154" s="134">
        <f t="shared" si="1"/>
        <v>0</v>
      </c>
    </row>
    <row r="155" spans="1:7" ht="21.6" customHeight="1" x14ac:dyDescent="0.25">
      <c r="A155" s="220">
        <v>9781339031880</v>
      </c>
      <c r="B155" s="194" t="s">
        <v>797</v>
      </c>
      <c r="C155" s="223" t="s">
        <v>490</v>
      </c>
      <c r="D155" s="195"/>
      <c r="E155" s="211">
        <v>5</v>
      </c>
      <c r="F155" s="63"/>
      <c r="G155" s="134">
        <f t="shared" si="1"/>
        <v>0</v>
      </c>
    </row>
    <row r="156" spans="1:7" ht="21.6" customHeight="1" x14ac:dyDescent="0.25">
      <c r="A156" s="220">
        <v>9781339036557</v>
      </c>
      <c r="B156" s="194" t="s">
        <v>313</v>
      </c>
      <c r="C156" s="223" t="s">
        <v>490</v>
      </c>
      <c r="D156" s="195"/>
      <c r="E156" s="211">
        <v>5</v>
      </c>
      <c r="F156" s="63"/>
      <c r="G156" s="134">
        <f t="shared" si="1"/>
        <v>0</v>
      </c>
    </row>
    <row r="157" spans="1:7" ht="21.6" customHeight="1" x14ac:dyDescent="0.35">
      <c r="A157" s="275" t="s">
        <v>644</v>
      </c>
      <c r="B157" s="276"/>
      <c r="C157" s="276"/>
      <c r="D157" s="276"/>
      <c r="E157" s="276"/>
      <c r="F157" s="276"/>
      <c r="G157" s="277"/>
    </row>
    <row r="158" spans="1:7" ht="21.6" customHeight="1" x14ac:dyDescent="0.25">
      <c r="A158" s="231" t="s">
        <v>476</v>
      </c>
      <c r="B158" s="194" t="s">
        <v>205</v>
      </c>
      <c r="C158" s="205" t="s">
        <v>206</v>
      </c>
      <c r="D158" s="270" t="s">
        <v>220</v>
      </c>
      <c r="E158" s="206">
        <v>10</v>
      </c>
      <c r="F158" s="63"/>
      <c r="G158" s="134">
        <f t="shared" ref="G158:G176" si="2">F158*E158</f>
        <v>0</v>
      </c>
    </row>
    <row r="159" spans="1:7" ht="21.6" customHeight="1" x14ac:dyDescent="0.25">
      <c r="A159" s="193" t="s">
        <v>764</v>
      </c>
      <c r="B159" s="194" t="s">
        <v>963</v>
      </c>
      <c r="C159" s="205" t="s">
        <v>206</v>
      </c>
      <c r="D159" s="268" t="s">
        <v>220</v>
      </c>
      <c r="E159" s="206">
        <v>4</v>
      </c>
      <c r="F159" s="63"/>
      <c r="G159" s="134">
        <f t="shared" si="2"/>
        <v>0</v>
      </c>
    </row>
    <row r="160" spans="1:7" ht="21.6" customHeight="1" x14ac:dyDescent="0.25">
      <c r="A160" s="194" t="s">
        <v>970</v>
      </c>
      <c r="B160" s="194" t="s">
        <v>971</v>
      </c>
      <c r="C160" s="205" t="s">
        <v>206</v>
      </c>
      <c r="D160" s="268"/>
      <c r="E160" s="206">
        <v>10</v>
      </c>
      <c r="F160" s="63"/>
      <c r="G160" s="134">
        <f t="shared" si="2"/>
        <v>0</v>
      </c>
    </row>
    <row r="161" spans="1:7" ht="22.5" customHeight="1" x14ac:dyDescent="0.25">
      <c r="A161" s="193" t="s">
        <v>207</v>
      </c>
      <c r="B161" s="194" t="s">
        <v>208</v>
      </c>
      <c r="C161" s="205" t="s">
        <v>206</v>
      </c>
      <c r="D161" s="268" t="s">
        <v>220</v>
      </c>
      <c r="E161" s="206">
        <v>4</v>
      </c>
      <c r="F161" s="63"/>
      <c r="G161" s="134">
        <f t="shared" si="2"/>
        <v>0</v>
      </c>
    </row>
    <row r="162" spans="1:7" ht="21.6" customHeight="1" x14ac:dyDescent="0.25">
      <c r="A162" s="267" t="s">
        <v>959</v>
      </c>
      <c r="B162" s="194" t="s">
        <v>960</v>
      </c>
      <c r="C162" s="205" t="s">
        <v>206</v>
      </c>
      <c r="D162" s="268" t="s">
        <v>220</v>
      </c>
      <c r="E162" s="206">
        <v>7.5</v>
      </c>
      <c r="F162" s="63"/>
      <c r="G162" s="134">
        <f t="shared" si="2"/>
        <v>0</v>
      </c>
    </row>
    <row r="163" spans="1:7" ht="21.6" customHeight="1" x14ac:dyDescent="0.25">
      <c r="A163" s="213" t="s">
        <v>318</v>
      </c>
      <c r="B163" s="194" t="s">
        <v>323</v>
      </c>
      <c r="C163" s="205" t="s">
        <v>206</v>
      </c>
      <c r="D163" s="268" t="s">
        <v>220</v>
      </c>
      <c r="E163" s="206">
        <v>7.5</v>
      </c>
      <c r="F163" s="63"/>
      <c r="G163" s="134">
        <f t="shared" si="2"/>
        <v>0</v>
      </c>
    </row>
    <row r="164" spans="1:7" ht="21.6" customHeight="1" x14ac:dyDescent="0.25">
      <c r="A164" s="213" t="s">
        <v>320</v>
      </c>
      <c r="B164" s="194" t="s">
        <v>321</v>
      </c>
      <c r="C164" s="205" t="s">
        <v>206</v>
      </c>
      <c r="D164" s="268" t="s">
        <v>220</v>
      </c>
      <c r="E164" s="206">
        <v>8</v>
      </c>
      <c r="F164" s="63"/>
      <c r="G164" s="134">
        <f t="shared" si="2"/>
        <v>0</v>
      </c>
    </row>
    <row r="165" spans="1:7" ht="21.6" customHeight="1" x14ac:dyDescent="0.25">
      <c r="A165" s="194" t="s">
        <v>491</v>
      </c>
      <c r="B165" s="194" t="s">
        <v>492</v>
      </c>
      <c r="C165" s="205" t="s">
        <v>206</v>
      </c>
      <c r="D165" s="268" t="s">
        <v>220</v>
      </c>
      <c r="E165" s="206">
        <v>8</v>
      </c>
      <c r="F165" s="63"/>
      <c r="G165" s="134">
        <f t="shared" si="2"/>
        <v>0</v>
      </c>
    </row>
    <row r="166" spans="1:7" ht="21.6" customHeight="1" x14ac:dyDescent="0.25">
      <c r="A166" s="194" t="s">
        <v>966</v>
      </c>
      <c r="B166" s="194" t="s">
        <v>967</v>
      </c>
      <c r="C166" s="205" t="s">
        <v>206</v>
      </c>
      <c r="D166" s="268"/>
      <c r="E166" s="206">
        <v>10</v>
      </c>
      <c r="F166" s="63"/>
      <c r="G166" s="134">
        <f t="shared" si="2"/>
        <v>0</v>
      </c>
    </row>
    <row r="167" spans="1:7" ht="21.6" customHeight="1" x14ac:dyDescent="0.25">
      <c r="A167" s="213" t="s">
        <v>968</v>
      </c>
      <c r="B167" s="194" t="s">
        <v>969</v>
      </c>
      <c r="C167" s="205" t="s">
        <v>206</v>
      </c>
      <c r="D167" s="268"/>
      <c r="E167" s="206">
        <v>8</v>
      </c>
      <c r="F167" s="63"/>
      <c r="G167" s="134">
        <f t="shared" si="2"/>
        <v>0</v>
      </c>
    </row>
    <row r="168" spans="1:7" ht="21.6" customHeight="1" x14ac:dyDescent="0.25">
      <c r="A168" s="194" t="s">
        <v>972</v>
      </c>
      <c r="B168" s="194" t="s">
        <v>974</v>
      </c>
      <c r="C168" s="205" t="s">
        <v>206</v>
      </c>
      <c r="D168" s="268"/>
      <c r="E168" s="206">
        <v>20</v>
      </c>
      <c r="F168" s="63"/>
      <c r="G168" s="134">
        <f t="shared" si="2"/>
        <v>0</v>
      </c>
    </row>
    <row r="169" spans="1:7" ht="21.6" customHeight="1" x14ac:dyDescent="0.25">
      <c r="A169" s="194" t="s">
        <v>973</v>
      </c>
      <c r="B169" s="194" t="s">
        <v>975</v>
      </c>
      <c r="C169" s="205" t="s">
        <v>206</v>
      </c>
      <c r="D169" s="268"/>
      <c r="E169" s="206">
        <v>10</v>
      </c>
      <c r="F169" s="63"/>
      <c r="G169" s="134">
        <f t="shared" si="2"/>
        <v>0</v>
      </c>
    </row>
    <row r="170" spans="1:7" ht="21.6" customHeight="1" x14ac:dyDescent="0.25">
      <c r="A170" s="269" t="s">
        <v>976</v>
      </c>
      <c r="B170" s="194" t="s">
        <v>979</v>
      </c>
      <c r="C170" s="205" t="s">
        <v>206</v>
      </c>
      <c r="D170" s="268"/>
      <c r="E170" s="206">
        <v>10</v>
      </c>
      <c r="F170" s="63"/>
      <c r="G170" s="134">
        <f t="shared" si="2"/>
        <v>0</v>
      </c>
    </row>
    <row r="171" spans="1:7" ht="21.6" customHeight="1" x14ac:dyDescent="0.25">
      <c r="A171" s="269" t="s">
        <v>977</v>
      </c>
      <c r="B171" s="194" t="s">
        <v>978</v>
      </c>
      <c r="C171" s="205" t="s">
        <v>206</v>
      </c>
      <c r="D171" s="268"/>
      <c r="E171" s="206">
        <v>16</v>
      </c>
      <c r="F171" s="63"/>
      <c r="G171" s="134">
        <f t="shared" si="2"/>
        <v>0</v>
      </c>
    </row>
    <row r="172" spans="1:7" ht="21.6" customHeight="1" x14ac:dyDescent="0.25">
      <c r="A172" s="194" t="s">
        <v>980</v>
      </c>
      <c r="B172" s="194" t="s">
        <v>981</v>
      </c>
      <c r="C172" s="205" t="s">
        <v>206</v>
      </c>
      <c r="D172" s="268"/>
      <c r="E172" s="206">
        <v>16</v>
      </c>
      <c r="F172" s="63"/>
      <c r="G172" s="134">
        <f t="shared" si="2"/>
        <v>0</v>
      </c>
    </row>
    <row r="173" spans="1:7" ht="21.6" customHeight="1" x14ac:dyDescent="0.25">
      <c r="A173" s="213">
        <v>9781546119951</v>
      </c>
      <c r="B173" s="194" t="s">
        <v>965</v>
      </c>
      <c r="C173" s="205" t="s">
        <v>206</v>
      </c>
      <c r="D173" s="268"/>
      <c r="E173" s="206">
        <v>2</v>
      </c>
      <c r="F173" s="63"/>
      <c r="G173" s="134">
        <f t="shared" si="2"/>
        <v>0</v>
      </c>
    </row>
    <row r="174" spans="1:7" ht="21.6" customHeight="1" x14ac:dyDescent="0.25">
      <c r="A174" s="213">
        <v>9781546119913</v>
      </c>
      <c r="B174" s="194" t="s">
        <v>964</v>
      </c>
      <c r="C174" s="205" t="s">
        <v>206</v>
      </c>
      <c r="D174" s="268"/>
      <c r="E174" s="206">
        <v>2</v>
      </c>
      <c r="F174" s="63"/>
      <c r="G174" s="134">
        <f t="shared" si="2"/>
        <v>0</v>
      </c>
    </row>
    <row r="175" spans="1:7" ht="21.6" customHeight="1" x14ac:dyDescent="0.25">
      <c r="A175" s="213">
        <v>9781546129103</v>
      </c>
      <c r="B175" s="194" t="s">
        <v>763</v>
      </c>
      <c r="C175" s="205" t="s">
        <v>206</v>
      </c>
      <c r="D175" s="268"/>
      <c r="E175" s="206">
        <v>10</v>
      </c>
      <c r="F175" s="63"/>
      <c r="G175" s="134">
        <f>F175*E175</f>
        <v>0</v>
      </c>
    </row>
    <row r="176" spans="1:7" ht="21.6" customHeight="1" x14ac:dyDescent="0.25">
      <c r="A176" s="213">
        <v>9781338898361</v>
      </c>
      <c r="B176" s="194" t="s">
        <v>762</v>
      </c>
      <c r="C176" s="205" t="s">
        <v>90</v>
      </c>
      <c r="D176" s="268"/>
      <c r="E176" s="206">
        <v>4</v>
      </c>
      <c r="F176" s="63"/>
      <c r="G176" s="134">
        <f t="shared" si="2"/>
        <v>0</v>
      </c>
    </row>
    <row r="177" spans="1:7" ht="27" thickBot="1" x14ac:dyDescent="0.45">
      <c r="A177" s="278" t="s">
        <v>3</v>
      </c>
      <c r="B177" s="279"/>
      <c r="C177" s="279"/>
      <c r="D177" s="279"/>
      <c r="E177" s="279"/>
      <c r="F177" s="279"/>
      <c r="G177" s="280"/>
    </row>
    <row r="178" spans="1:7" ht="21.6" customHeight="1" thickTop="1" x14ac:dyDescent="0.25">
      <c r="A178" s="193">
        <v>9781803376868</v>
      </c>
      <c r="B178" s="194" t="s">
        <v>221</v>
      </c>
      <c r="C178" s="194" t="s">
        <v>332</v>
      </c>
      <c r="D178" s="195"/>
      <c r="E178" s="211">
        <v>10</v>
      </c>
      <c r="F178" s="201"/>
      <c r="G178" s="135">
        <f t="shared" ref="G178:G232" si="3">+F178*E178</f>
        <v>0</v>
      </c>
    </row>
    <row r="179" spans="1:7" ht="21.6" customHeight="1" x14ac:dyDescent="0.25">
      <c r="A179" s="193">
        <v>9781546120162</v>
      </c>
      <c r="B179" s="194" t="s">
        <v>799</v>
      </c>
      <c r="C179" s="194" t="s">
        <v>332</v>
      </c>
      <c r="D179" s="195"/>
      <c r="E179" s="211">
        <v>8.25</v>
      </c>
      <c r="F179" s="201"/>
      <c r="G179" s="135">
        <f t="shared" si="3"/>
        <v>0</v>
      </c>
    </row>
    <row r="180" spans="1:7" ht="21.6" customHeight="1" x14ac:dyDescent="0.25">
      <c r="A180" s="193">
        <v>9781546135333</v>
      </c>
      <c r="B180" s="194" t="s">
        <v>646</v>
      </c>
      <c r="C180" s="194" t="s">
        <v>332</v>
      </c>
      <c r="D180" s="195"/>
      <c r="E180" s="211">
        <v>12.5</v>
      </c>
      <c r="F180" s="201"/>
      <c r="G180" s="135">
        <f t="shared" si="3"/>
        <v>0</v>
      </c>
    </row>
    <row r="181" spans="1:7" ht="21.6" customHeight="1" x14ac:dyDescent="0.25">
      <c r="A181" s="193">
        <v>9781339017679</v>
      </c>
      <c r="B181" s="194" t="s">
        <v>333</v>
      </c>
      <c r="C181" s="194" t="s">
        <v>332</v>
      </c>
      <c r="D181" s="195"/>
      <c r="E181" s="211">
        <v>15.75</v>
      </c>
      <c r="F181" s="201"/>
      <c r="G181" s="135">
        <f t="shared" si="3"/>
        <v>0</v>
      </c>
    </row>
    <row r="182" spans="1:7" ht="21.6" customHeight="1" x14ac:dyDescent="0.25">
      <c r="A182" s="193">
        <v>9781338763157</v>
      </c>
      <c r="B182" s="194" t="s">
        <v>168</v>
      </c>
      <c r="C182" s="194" t="s">
        <v>332</v>
      </c>
      <c r="D182" s="195"/>
      <c r="E182" s="211">
        <v>5</v>
      </c>
      <c r="F182" s="201"/>
      <c r="G182" s="135">
        <f t="shared" si="3"/>
        <v>0</v>
      </c>
    </row>
    <row r="183" spans="1:7" ht="21.6" customHeight="1" x14ac:dyDescent="0.25">
      <c r="A183" s="193">
        <v>9781546175445</v>
      </c>
      <c r="B183" s="194" t="s">
        <v>800</v>
      </c>
      <c r="C183" s="194" t="s">
        <v>332</v>
      </c>
      <c r="D183" s="195"/>
      <c r="E183" s="211">
        <v>8.25</v>
      </c>
      <c r="F183" s="201"/>
      <c r="G183" s="135">
        <f t="shared" si="3"/>
        <v>0</v>
      </c>
    </row>
    <row r="184" spans="1:7" ht="21.6" customHeight="1" x14ac:dyDescent="0.25">
      <c r="A184" s="193">
        <v>9781803377483</v>
      </c>
      <c r="B184" s="194" t="s">
        <v>222</v>
      </c>
      <c r="C184" s="194" t="s">
        <v>332</v>
      </c>
      <c r="D184" s="195"/>
      <c r="E184" s="211">
        <v>11.5</v>
      </c>
      <c r="F184" s="201"/>
      <c r="G184" s="135">
        <f t="shared" si="3"/>
        <v>0</v>
      </c>
    </row>
    <row r="185" spans="1:7" ht="21.6" customHeight="1" x14ac:dyDescent="0.25">
      <c r="A185" s="193">
        <v>9781789477177</v>
      </c>
      <c r="B185" s="194" t="s">
        <v>223</v>
      </c>
      <c r="C185" s="194" t="s">
        <v>332</v>
      </c>
      <c r="D185" s="195"/>
      <c r="E185" s="211">
        <v>12.5</v>
      </c>
      <c r="F185" s="201"/>
      <c r="G185" s="135">
        <f t="shared" si="3"/>
        <v>0</v>
      </c>
    </row>
    <row r="186" spans="1:7" ht="21.6" customHeight="1" x14ac:dyDescent="0.25">
      <c r="A186" s="193">
        <v>9781803379579</v>
      </c>
      <c r="B186" s="194" t="s">
        <v>224</v>
      </c>
      <c r="C186" s="194" t="s">
        <v>332</v>
      </c>
      <c r="D186" s="195"/>
      <c r="E186" s="211">
        <v>13.5</v>
      </c>
      <c r="F186" s="201"/>
      <c r="G186" s="135">
        <f t="shared" si="3"/>
        <v>0</v>
      </c>
    </row>
    <row r="187" spans="1:7" ht="21.6" customHeight="1" x14ac:dyDescent="0.25">
      <c r="A187" s="193">
        <v>9781805440598</v>
      </c>
      <c r="B187" s="194" t="s">
        <v>493</v>
      </c>
      <c r="C187" s="194" t="s">
        <v>332</v>
      </c>
      <c r="D187" s="195"/>
      <c r="E187" s="211">
        <v>17.75</v>
      </c>
      <c r="F187" s="201"/>
      <c r="G187" s="135">
        <f t="shared" si="3"/>
        <v>0</v>
      </c>
    </row>
    <row r="188" spans="1:7" ht="21.6" customHeight="1" x14ac:dyDescent="0.25">
      <c r="A188" s="193">
        <v>9781803372600</v>
      </c>
      <c r="B188" s="194" t="s">
        <v>129</v>
      </c>
      <c r="C188" s="194" t="s">
        <v>332</v>
      </c>
      <c r="D188" s="195"/>
      <c r="E188" s="211">
        <v>12</v>
      </c>
      <c r="F188" s="201"/>
      <c r="G188" s="135">
        <f t="shared" si="3"/>
        <v>0</v>
      </c>
    </row>
    <row r="189" spans="1:7" ht="21.6" customHeight="1" x14ac:dyDescent="0.25">
      <c r="A189" s="193">
        <v>9781789589184</v>
      </c>
      <c r="B189" s="194" t="s">
        <v>225</v>
      </c>
      <c r="C189" s="194" t="s">
        <v>332</v>
      </c>
      <c r="D189" s="195"/>
      <c r="E189" s="211">
        <v>14.5</v>
      </c>
      <c r="F189" s="201"/>
      <c r="G189" s="135">
        <f t="shared" si="3"/>
        <v>0</v>
      </c>
    </row>
    <row r="190" spans="1:7" ht="21.6" customHeight="1" x14ac:dyDescent="0.25">
      <c r="A190" s="193">
        <v>9781546153443</v>
      </c>
      <c r="B190" s="194" t="s">
        <v>647</v>
      </c>
      <c r="C190" s="194" t="s">
        <v>332</v>
      </c>
      <c r="D190" s="195"/>
      <c r="E190" s="211">
        <v>8.25</v>
      </c>
      <c r="F190" s="201"/>
      <c r="G190" s="135">
        <f t="shared" si="3"/>
        <v>0</v>
      </c>
    </row>
    <row r="191" spans="1:7" ht="21.6" customHeight="1" x14ac:dyDescent="0.25">
      <c r="A191" s="193">
        <v>9781338844764</v>
      </c>
      <c r="B191" s="194" t="s">
        <v>130</v>
      </c>
      <c r="C191" s="194" t="s">
        <v>332</v>
      </c>
      <c r="D191" s="195"/>
      <c r="E191" s="211">
        <v>15.75</v>
      </c>
      <c r="F191" s="201"/>
      <c r="G191" s="135">
        <f t="shared" si="3"/>
        <v>0</v>
      </c>
    </row>
    <row r="192" spans="1:7" ht="21.6" customHeight="1" x14ac:dyDescent="0.25">
      <c r="A192" s="193">
        <v>9781546115977</v>
      </c>
      <c r="B192" s="194" t="s">
        <v>648</v>
      </c>
      <c r="C192" s="194" t="s">
        <v>332</v>
      </c>
      <c r="D192" s="195"/>
      <c r="E192" s="211">
        <v>17.75</v>
      </c>
      <c r="F192" s="201"/>
      <c r="G192" s="135">
        <f t="shared" si="3"/>
        <v>0</v>
      </c>
    </row>
    <row r="193" spans="1:7" ht="21.6" customHeight="1" x14ac:dyDescent="0.25">
      <c r="A193" s="193">
        <v>9781546140207</v>
      </c>
      <c r="B193" s="194" t="s">
        <v>649</v>
      </c>
      <c r="C193" s="194" t="s">
        <v>332</v>
      </c>
      <c r="D193" s="195"/>
      <c r="E193" s="211">
        <v>17.5</v>
      </c>
      <c r="F193" s="201"/>
      <c r="G193" s="135">
        <f t="shared" si="3"/>
        <v>0</v>
      </c>
    </row>
    <row r="194" spans="1:7" ht="21.6" customHeight="1" x14ac:dyDescent="0.25">
      <c r="A194" s="193">
        <v>9781805440017</v>
      </c>
      <c r="B194" s="194" t="s">
        <v>801</v>
      </c>
      <c r="C194" s="194" t="s">
        <v>332</v>
      </c>
      <c r="D194" s="195"/>
      <c r="E194" s="211">
        <v>12.5</v>
      </c>
      <c r="F194" s="201"/>
      <c r="G194" s="135">
        <f t="shared" si="3"/>
        <v>0</v>
      </c>
    </row>
    <row r="195" spans="1:7" ht="21.6" customHeight="1" x14ac:dyDescent="0.25">
      <c r="A195" s="193">
        <v>9781805441922</v>
      </c>
      <c r="B195" s="194" t="s">
        <v>494</v>
      </c>
      <c r="C195" s="194" t="s">
        <v>332</v>
      </c>
      <c r="D195" s="195"/>
      <c r="E195" s="211">
        <v>15.75</v>
      </c>
      <c r="F195" s="201"/>
      <c r="G195" s="135">
        <f t="shared" si="3"/>
        <v>0</v>
      </c>
    </row>
    <row r="196" spans="1:7" ht="21.6" customHeight="1" x14ac:dyDescent="0.25">
      <c r="A196" s="193">
        <v>9781546139140</v>
      </c>
      <c r="B196" s="194" t="s">
        <v>802</v>
      </c>
      <c r="C196" s="194" t="s">
        <v>478</v>
      </c>
      <c r="D196" s="195"/>
      <c r="E196" s="211">
        <v>8.25</v>
      </c>
      <c r="F196" s="201"/>
      <c r="G196" s="135">
        <f t="shared" si="3"/>
        <v>0</v>
      </c>
    </row>
    <row r="197" spans="1:7" ht="21.6" customHeight="1" x14ac:dyDescent="0.25">
      <c r="A197" s="193">
        <v>9781339035338</v>
      </c>
      <c r="B197" s="194" t="s">
        <v>226</v>
      </c>
      <c r="C197" s="194" t="s">
        <v>478</v>
      </c>
      <c r="D197" s="195"/>
      <c r="E197" s="211">
        <v>8.5</v>
      </c>
      <c r="F197" s="201"/>
      <c r="G197" s="135">
        <f t="shared" si="3"/>
        <v>0</v>
      </c>
    </row>
    <row r="198" spans="1:7" ht="21.6" customHeight="1" x14ac:dyDescent="0.25">
      <c r="A198" s="193">
        <v>9780593752548</v>
      </c>
      <c r="B198" s="194" t="s">
        <v>650</v>
      </c>
      <c r="C198" s="194" t="s">
        <v>478</v>
      </c>
      <c r="D198" s="195"/>
      <c r="E198" s="211">
        <v>13</v>
      </c>
      <c r="F198" s="201"/>
      <c r="G198" s="135">
        <f t="shared" si="3"/>
        <v>0</v>
      </c>
    </row>
    <row r="199" spans="1:7" ht="20.25" customHeight="1" x14ac:dyDescent="0.25">
      <c r="A199" s="193">
        <v>9781801057578</v>
      </c>
      <c r="B199" s="194" t="s">
        <v>651</v>
      </c>
      <c r="C199" s="194" t="s">
        <v>478</v>
      </c>
      <c r="D199" s="204"/>
      <c r="E199" s="211">
        <v>14</v>
      </c>
      <c r="F199" s="201"/>
      <c r="G199" s="135">
        <f t="shared" si="3"/>
        <v>0</v>
      </c>
    </row>
    <row r="200" spans="1:7" ht="20.25" customHeight="1" x14ac:dyDescent="0.25">
      <c r="A200" s="193">
        <v>9781338896862</v>
      </c>
      <c r="B200" s="194" t="s">
        <v>227</v>
      </c>
      <c r="C200" s="194" t="s">
        <v>478</v>
      </c>
      <c r="D200" s="195"/>
      <c r="E200" s="211">
        <v>8.25</v>
      </c>
      <c r="F200" s="201"/>
      <c r="G200" s="135">
        <f t="shared" si="3"/>
        <v>0</v>
      </c>
    </row>
    <row r="201" spans="1:7" ht="20.25" customHeight="1" x14ac:dyDescent="0.25">
      <c r="A201" s="193">
        <v>9781338854046</v>
      </c>
      <c r="B201" s="194" t="s">
        <v>131</v>
      </c>
      <c r="C201" s="194" t="s">
        <v>478</v>
      </c>
      <c r="D201" s="195"/>
      <c r="E201" s="211">
        <v>10</v>
      </c>
      <c r="F201" s="201"/>
      <c r="G201" s="135">
        <f t="shared" si="3"/>
        <v>0</v>
      </c>
    </row>
    <row r="202" spans="1:7" ht="20.25" customHeight="1" x14ac:dyDescent="0.25">
      <c r="A202" s="193">
        <v>9781039702073</v>
      </c>
      <c r="B202" s="194" t="s">
        <v>652</v>
      </c>
      <c r="C202" s="194" t="s">
        <v>478</v>
      </c>
      <c r="D202" s="204" t="s">
        <v>4</v>
      </c>
      <c r="E202" s="211">
        <v>10.5</v>
      </c>
      <c r="F202" s="201"/>
      <c r="G202" s="135">
        <f t="shared" si="3"/>
        <v>0</v>
      </c>
    </row>
    <row r="203" spans="1:7" s="7" customFormat="1" ht="20.25" customHeight="1" x14ac:dyDescent="0.25">
      <c r="A203" s="193">
        <v>9781338828719</v>
      </c>
      <c r="B203" s="194" t="s">
        <v>228</v>
      </c>
      <c r="C203" s="194" t="s">
        <v>478</v>
      </c>
      <c r="D203" s="195"/>
      <c r="E203" s="211">
        <v>9.25</v>
      </c>
      <c r="F203" s="201"/>
      <c r="G203" s="135">
        <f t="shared" si="3"/>
        <v>0</v>
      </c>
    </row>
    <row r="204" spans="1:7" s="7" customFormat="1" ht="20.25" customHeight="1" x14ac:dyDescent="0.25">
      <c r="A204" s="193">
        <v>9781836421177</v>
      </c>
      <c r="B204" s="194" t="s">
        <v>803</v>
      </c>
      <c r="C204" s="194" t="s">
        <v>478</v>
      </c>
      <c r="D204" s="195"/>
      <c r="E204" s="211">
        <v>16.75</v>
      </c>
      <c r="F204" s="201"/>
      <c r="G204" s="135">
        <f t="shared" si="3"/>
        <v>0</v>
      </c>
    </row>
    <row r="205" spans="1:7" ht="20.25" customHeight="1" x14ac:dyDescent="0.25">
      <c r="A205" s="193">
        <v>9781338888041</v>
      </c>
      <c r="B205" s="194" t="s">
        <v>229</v>
      </c>
      <c r="C205" s="194" t="s">
        <v>478</v>
      </c>
      <c r="D205" s="195"/>
      <c r="E205" s="211">
        <v>16.75</v>
      </c>
      <c r="F205" s="201"/>
      <c r="G205" s="135">
        <f t="shared" si="3"/>
        <v>0</v>
      </c>
    </row>
    <row r="206" spans="1:7" ht="20.25" customHeight="1" x14ac:dyDescent="0.25">
      <c r="A206" s="193">
        <v>9781546163756</v>
      </c>
      <c r="B206" s="194" t="s">
        <v>804</v>
      </c>
      <c r="C206" s="194" t="s">
        <v>478</v>
      </c>
      <c r="D206" s="195"/>
      <c r="E206" s="211">
        <v>23.75</v>
      </c>
      <c r="F206" s="201"/>
      <c r="G206" s="135">
        <f t="shared" si="3"/>
        <v>0</v>
      </c>
    </row>
    <row r="207" spans="1:7" ht="20.25" customHeight="1" x14ac:dyDescent="0.25">
      <c r="A207" s="193">
        <v>9781338885415</v>
      </c>
      <c r="B207" s="194" t="s">
        <v>653</v>
      </c>
      <c r="C207" s="194" t="s">
        <v>478</v>
      </c>
      <c r="D207" s="195"/>
      <c r="E207" s="211">
        <v>8.25</v>
      </c>
      <c r="F207" s="201"/>
      <c r="G207" s="135">
        <f t="shared" si="3"/>
        <v>0</v>
      </c>
    </row>
    <row r="208" spans="1:7" ht="20.25" customHeight="1" x14ac:dyDescent="0.25">
      <c r="A208" s="193">
        <v>9781546171669</v>
      </c>
      <c r="B208" s="194" t="s">
        <v>805</v>
      </c>
      <c r="C208" s="194" t="s">
        <v>478</v>
      </c>
      <c r="D208" s="195"/>
      <c r="E208" s="211">
        <v>8.25</v>
      </c>
      <c r="F208" s="201"/>
      <c r="G208" s="135">
        <f t="shared" si="3"/>
        <v>0</v>
      </c>
    </row>
    <row r="209" spans="1:7" ht="21.2" customHeight="1" x14ac:dyDescent="0.25">
      <c r="A209" s="193">
        <v>9781339034485</v>
      </c>
      <c r="B209" s="194" t="s">
        <v>230</v>
      </c>
      <c r="C209" s="194" t="s">
        <v>478</v>
      </c>
      <c r="D209" s="195"/>
      <c r="E209" s="211">
        <v>11.25</v>
      </c>
      <c r="F209" s="201"/>
      <c r="G209" s="135">
        <f t="shared" si="3"/>
        <v>0</v>
      </c>
    </row>
    <row r="210" spans="1:7" ht="21.2" customHeight="1" x14ac:dyDescent="0.25">
      <c r="A210" s="193">
        <v>9781546167013</v>
      </c>
      <c r="B210" s="194" t="s">
        <v>806</v>
      </c>
      <c r="C210" s="194" t="s">
        <v>478</v>
      </c>
      <c r="D210" s="195"/>
      <c r="E210" s="211">
        <v>14.5</v>
      </c>
      <c r="F210" s="201"/>
      <c r="G210" s="135">
        <f t="shared" si="3"/>
        <v>0</v>
      </c>
    </row>
    <row r="211" spans="1:7" ht="21.2" customHeight="1" x14ac:dyDescent="0.25">
      <c r="A211" s="193">
        <v>9781805447344</v>
      </c>
      <c r="B211" s="194" t="s">
        <v>654</v>
      </c>
      <c r="C211" s="194" t="s">
        <v>478</v>
      </c>
      <c r="D211" s="204"/>
      <c r="E211" s="211">
        <v>16.75</v>
      </c>
      <c r="F211" s="201"/>
      <c r="G211" s="135">
        <f t="shared" si="3"/>
        <v>0</v>
      </c>
    </row>
    <row r="212" spans="1:7" ht="21.2" customHeight="1" x14ac:dyDescent="0.25">
      <c r="A212" s="193">
        <v>9781443197427</v>
      </c>
      <c r="B212" s="194" t="s">
        <v>132</v>
      </c>
      <c r="C212" s="194" t="s">
        <v>478</v>
      </c>
      <c r="D212" s="204"/>
      <c r="E212" s="211">
        <v>9</v>
      </c>
      <c r="F212" s="201"/>
      <c r="G212" s="135">
        <f t="shared" si="3"/>
        <v>0</v>
      </c>
    </row>
    <row r="213" spans="1:7" ht="21.2" customHeight="1" x14ac:dyDescent="0.25">
      <c r="A213" s="193">
        <v>9781805441847</v>
      </c>
      <c r="B213" s="194" t="s">
        <v>655</v>
      </c>
      <c r="C213" s="194" t="s">
        <v>478</v>
      </c>
      <c r="D213" s="204"/>
      <c r="E213" s="211">
        <v>17.75</v>
      </c>
      <c r="F213" s="201"/>
      <c r="G213" s="135">
        <f t="shared" si="3"/>
        <v>0</v>
      </c>
    </row>
    <row r="214" spans="1:7" ht="21.2" customHeight="1" x14ac:dyDescent="0.25">
      <c r="A214" s="193">
        <v>9781805446248</v>
      </c>
      <c r="B214" s="194" t="s">
        <v>495</v>
      </c>
      <c r="C214" s="194" t="s">
        <v>478</v>
      </c>
      <c r="D214" s="204"/>
      <c r="E214" s="211">
        <v>13.5</v>
      </c>
      <c r="F214" s="201"/>
      <c r="G214" s="135">
        <f t="shared" si="3"/>
        <v>0</v>
      </c>
    </row>
    <row r="215" spans="1:7" ht="21.2" customHeight="1" x14ac:dyDescent="0.25">
      <c r="A215" s="193">
        <v>9781805444596</v>
      </c>
      <c r="B215" s="194" t="s">
        <v>807</v>
      </c>
      <c r="C215" s="194" t="s">
        <v>478</v>
      </c>
      <c r="D215" s="195"/>
      <c r="E215" s="211">
        <v>13.5</v>
      </c>
      <c r="F215" s="201"/>
      <c r="G215" s="135">
        <f t="shared" si="3"/>
        <v>0</v>
      </c>
    </row>
    <row r="216" spans="1:7" ht="21.2" customHeight="1" x14ac:dyDescent="0.25">
      <c r="A216" s="193">
        <v>9781546166207</v>
      </c>
      <c r="B216" s="194" t="s">
        <v>808</v>
      </c>
      <c r="C216" s="194" t="s">
        <v>478</v>
      </c>
      <c r="D216" s="204"/>
      <c r="E216" s="211">
        <v>10.5</v>
      </c>
      <c r="F216" s="201"/>
      <c r="G216" s="135">
        <f t="shared" si="3"/>
        <v>0</v>
      </c>
    </row>
    <row r="217" spans="1:7" ht="21.2" customHeight="1" x14ac:dyDescent="0.25">
      <c r="A217" s="193">
        <v>9781546172963</v>
      </c>
      <c r="B217" s="194" t="s">
        <v>809</v>
      </c>
      <c r="C217" s="194" t="s">
        <v>478</v>
      </c>
      <c r="D217" s="195"/>
      <c r="E217" s="211">
        <v>8.25</v>
      </c>
      <c r="F217" s="201"/>
      <c r="G217" s="135">
        <f t="shared" si="3"/>
        <v>0</v>
      </c>
    </row>
    <row r="218" spans="1:7" ht="21.2" customHeight="1" x14ac:dyDescent="0.25">
      <c r="A218" s="193">
        <v>9781339032504</v>
      </c>
      <c r="B218" s="194" t="s">
        <v>232</v>
      </c>
      <c r="C218" s="194" t="s">
        <v>478</v>
      </c>
      <c r="D218" s="195"/>
      <c r="E218" s="211">
        <v>10.5</v>
      </c>
      <c r="F218" s="201"/>
      <c r="G218" s="135">
        <f t="shared" si="3"/>
        <v>0</v>
      </c>
    </row>
    <row r="219" spans="1:7" ht="21.2" customHeight="1" x14ac:dyDescent="0.25">
      <c r="A219" s="193">
        <v>9781546122692</v>
      </c>
      <c r="B219" s="194" t="s">
        <v>656</v>
      </c>
      <c r="C219" s="194" t="s">
        <v>478</v>
      </c>
      <c r="D219" s="204" t="s">
        <v>4</v>
      </c>
      <c r="E219" s="211">
        <v>11.5</v>
      </c>
      <c r="F219" s="201"/>
      <c r="G219" s="135">
        <f t="shared" si="3"/>
        <v>0</v>
      </c>
    </row>
    <row r="220" spans="1:7" ht="21.2" customHeight="1" x14ac:dyDescent="0.25">
      <c r="A220" s="193">
        <v>9781774921135</v>
      </c>
      <c r="B220" s="194" t="s">
        <v>233</v>
      </c>
      <c r="C220" s="194" t="s">
        <v>478</v>
      </c>
      <c r="D220" s="204" t="s">
        <v>4</v>
      </c>
      <c r="E220" s="211">
        <v>13.5</v>
      </c>
      <c r="F220" s="201"/>
      <c r="G220" s="135">
        <f t="shared" si="3"/>
        <v>0</v>
      </c>
    </row>
    <row r="221" spans="1:7" ht="21.2" customHeight="1" x14ac:dyDescent="0.25">
      <c r="A221" s="193">
        <v>9781774881811</v>
      </c>
      <c r="B221" s="194" t="s">
        <v>133</v>
      </c>
      <c r="C221" s="194" t="s">
        <v>478</v>
      </c>
      <c r="D221" s="204" t="s">
        <v>4</v>
      </c>
      <c r="E221" s="211">
        <v>12.5</v>
      </c>
      <c r="F221" s="201"/>
      <c r="G221" s="135">
        <f t="shared" si="3"/>
        <v>0</v>
      </c>
    </row>
    <row r="222" spans="1:7" ht="21.2" customHeight="1" x14ac:dyDescent="0.25">
      <c r="A222" s="193">
        <v>9781368095105</v>
      </c>
      <c r="B222" s="194" t="s">
        <v>235</v>
      </c>
      <c r="C222" s="194" t="s">
        <v>478</v>
      </c>
      <c r="D222" s="195"/>
      <c r="E222" s="211">
        <v>8.25</v>
      </c>
      <c r="F222" s="201"/>
      <c r="G222" s="135">
        <f t="shared" si="3"/>
        <v>0</v>
      </c>
    </row>
    <row r="223" spans="1:7" ht="21.2" customHeight="1" x14ac:dyDescent="0.25">
      <c r="A223" s="193">
        <v>9781338887198</v>
      </c>
      <c r="B223" s="194" t="s">
        <v>334</v>
      </c>
      <c r="C223" s="194" t="s">
        <v>478</v>
      </c>
      <c r="D223" s="195"/>
      <c r="E223" s="211">
        <v>20.75</v>
      </c>
      <c r="F223" s="201"/>
      <c r="G223" s="135">
        <f t="shared" si="3"/>
        <v>0</v>
      </c>
    </row>
    <row r="224" spans="1:7" ht="21.2" customHeight="1" x14ac:dyDescent="0.25">
      <c r="A224" s="193">
        <v>9781338890273</v>
      </c>
      <c r="B224" s="194" t="s">
        <v>496</v>
      </c>
      <c r="C224" s="194" t="s">
        <v>478</v>
      </c>
      <c r="D224" s="195"/>
      <c r="E224" s="211">
        <v>10.5</v>
      </c>
      <c r="F224" s="201"/>
      <c r="G224" s="135">
        <f t="shared" si="3"/>
        <v>0</v>
      </c>
    </row>
    <row r="225" spans="1:7" ht="21.2" customHeight="1" x14ac:dyDescent="0.25">
      <c r="A225" s="193">
        <v>9781805441779</v>
      </c>
      <c r="B225" s="194" t="s">
        <v>657</v>
      </c>
      <c r="C225" s="194" t="s">
        <v>478</v>
      </c>
      <c r="D225" s="195"/>
      <c r="E225" s="211">
        <v>11.5</v>
      </c>
      <c r="F225" s="201"/>
      <c r="G225" s="135">
        <f t="shared" si="3"/>
        <v>0</v>
      </c>
    </row>
    <row r="226" spans="1:7" ht="21.2" customHeight="1" x14ac:dyDescent="0.25">
      <c r="A226" s="193">
        <v>9781338882971</v>
      </c>
      <c r="B226" s="194" t="s">
        <v>497</v>
      </c>
      <c r="C226" s="194" t="s">
        <v>478</v>
      </c>
      <c r="D226" s="195"/>
      <c r="E226" s="211">
        <v>8.25</v>
      </c>
      <c r="F226" s="201"/>
      <c r="G226" s="135">
        <f t="shared" si="3"/>
        <v>0</v>
      </c>
    </row>
    <row r="227" spans="1:7" ht="21.2" customHeight="1" x14ac:dyDescent="0.25">
      <c r="A227" s="193">
        <v>9781338882957</v>
      </c>
      <c r="B227" s="194" t="s">
        <v>236</v>
      </c>
      <c r="C227" s="194" t="s">
        <v>478</v>
      </c>
      <c r="D227" s="195"/>
      <c r="E227" s="211">
        <v>8.25</v>
      </c>
      <c r="F227" s="201"/>
      <c r="G227" s="135">
        <f t="shared" si="3"/>
        <v>0</v>
      </c>
    </row>
    <row r="228" spans="1:7" ht="21.2" customHeight="1" x14ac:dyDescent="0.25">
      <c r="A228" s="193">
        <v>9781338812558</v>
      </c>
      <c r="B228" s="194" t="s">
        <v>134</v>
      </c>
      <c r="C228" s="194" t="s">
        <v>478</v>
      </c>
      <c r="D228" s="195"/>
      <c r="E228" s="211">
        <v>9.5</v>
      </c>
      <c r="F228" s="201"/>
      <c r="G228" s="135">
        <f t="shared" si="3"/>
        <v>0</v>
      </c>
    </row>
    <row r="229" spans="1:7" ht="21.2" customHeight="1" x14ac:dyDescent="0.25">
      <c r="A229" s="193">
        <v>9781039705630</v>
      </c>
      <c r="B229" s="194" t="s">
        <v>810</v>
      </c>
      <c r="C229" s="194" t="s">
        <v>478</v>
      </c>
      <c r="D229" s="204" t="s">
        <v>4</v>
      </c>
      <c r="E229" s="211">
        <v>9.25</v>
      </c>
      <c r="F229" s="201"/>
      <c r="G229" s="135">
        <f t="shared" si="3"/>
        <v>0</v>
      </c>
    </row>
    <row r="230" spans="1:7" ht="21.2" customHeight="1" x14ac:dyDescent="0.25">
      <c r="A230" s="193">
        <v>9781836422037</v>
      </c>
      <c r="B230" s="194" t="s">
        <v>811</v>
      </c>
      <c r="C230" s="194" t="s">
        <v>478</v>
      </c>
      <c r="D230" s="204"/>
      <c r="E230" s="211">
        <v>16.75</v>
      </c>
      <c r="F230" s="201"/>
      <c r="G230" s="135">
        <f t="shared" si="3"/>
        <v>0</v>
      </c>
    </row>
    <row r="231" spans="1:7" ht="21.2" customHeight="1" x14ac:dyDescent="0.25">
      <c r="A231" s="193">
        <v>9780063468559</v>
      </c>
      <c r="B231" s="194" t="s">
        <v>812</v>
      </c>
      <c r="C231" s="194" t="s">
        <v>508</v>
      </c>
      <c r="D231" s="204"/>
      <c r="E231" s="211">
        <v>18.25</v>
      </c>
      <c r="F231" s="201"/>
      <c r="G231" s="135">
        <f t="shared" si="3"/>
        <v>0</v>
      </c>
    </row>
    <row r="232" spans="1:7" ht="21.2" customHeight="1" x14ac:dyDescent="0.25">
      <c r="A232" s="193">
        <v>9781338896718</v>
      </c>
      <c r="B232" s="194" t="s">
        <v>237</v>
      </c>
      <c r="C232" s="194" t="s">
        <v>508</v>
      </c>
      <c r="D232" s="195"/>
      <c r="E232" s="211">
        <v>15.75</v>
      </c>
      <c r="F232" s="201"/>
      <c r="G232" s="135">
        <f t="shared" si="3"/>
        <v>0</v>
      </c>
    </row>
    <row r="233" spans="1:7" ht="21.2" customHeight="1" x14ac:dyDescent="0.25">
      <c r="A233" s="193">
        <v>9781339012520</v>
      </c>
      <c r="B233" s="194" t="s">
        <v>239</v>
      </c>
      <c r="C233" s="194" t="s">
        <v>508</v>
      </c>
      <c r="D233" s="195"/>
      <c r="E233" s="211">
        <v>17.75</v>
      </c>
      <c r="F233" s="201"/>
      <c r="G233" s="135">
        <f t="shared" ref="G233:G286" si="4">+F233*E233</f>
        <v>0</v>
      </c>
    </row>
    <row r="234" spans="1:7" ht="21.2" customHeight="1" x14ac:dyDescent="0.25">
      <c r="A234" s="193">
        <v>9781339012650</v>
      </c>
      <c r="B234" s="194" t="s">
        <v>238</v>
      </c>
      <c r="C234" s="194" t="s">
        <v>508</v>
      </c>
      <c r="D234" s="195"/>
      <c r="E234" s="211">
        <v>12.5</v>
      </c>
      <c r="F234" s="201"/>
      <c r="G234" s="135">
        <f t="shared" si="4"/>
        <v>0</v>
      </c>
    </row>
    <row r="235" spans="1:7" ht="21.2" customHeight="1" x14ac:dyDescent="0.25">
      <c r="A235" s="193">
        <v>9798217119288</v>
      </c>
      <c r="B235" s="194" t="s">
        <v>813</v>
      </c>
      <c r="C235" s="194" t="s">
        <v>508</v>
      </c>
      <c r="D235" s="195"/>
      <c r="E235" s="211">
        <v>8.25</v>
      </c>
      <c r="F235" s="201"/>
      <c r="G235" s="135">
        <f t="shared" si="4"/>
        <v>0</v>
      </c>
    </row>
    <row r="236" spans="1:7" ht="21.2" customHeight="1" x14ac:dyDescent="0.25">
      <c r="A236" s="193">
        <v>9781039715455</v>
      </c>
      <c r="B236" s="194" t="s">
        <v>814</v>
      </c>
      <c r="C236" s="194" t="s">
        <v>508</v>
      </c>
      <c r="D236" s="204" t="s">
        <v>4</v>
      </c>
      <c r="E236" s="211">
        <v>24</v>
      </c>
      <c r="F236" s="201"/>
      <c r="G236" s="135">
        <f t="shared" si="4"/>
        <v>0</v>
      </c>
    </row>
    <row r="237" spans="1:7" ht="21.2" customHeight="1" x14ac:dyDescent="0.25">
      <c r="A237" s="193">
        <v>9781546165132</v>
      </c>
      <c r="B237" s="194" t="s">
        <v>815</v>
      </c>
      <c r="C237" s="194" t="s">
        <v>508</v>
      </c>
      <c r="D237" s="195"/>
      <c r="E237" s="211">
        <v>15.5</v>
      </c>
      <c r="F237" s="201"/>
      <c r="G237" s="135">
        <f t="shared" si="4"/>
        <v>0</v>
      </c>
    </row>
    <row r="238" spans="1:7" ht="21.2" customHeight="1" x14ac:dyDescent="0.25">
      <c r="A238" s="193">
        <v>9781546153467</v>
      </c>
      <c r="B238" s="194" t="s">
        <v>658</v>
      </c>
      <c r="C238" s="194" t="s">
        <v>509</v>
      </c>
      <c r="D238" s="195"/>
      <c r="E238" s="211">
        <v>8.25</v>
      </c>
      <c r="F238" s="201"/>
      <c r="G238" s="135">
        <f t="shared" si="4"/>
        <v>0</v>
      </c>
    </row>
    <row r="239" spans="1:7" ht="21.2" customHeight="1" x14ac:dyDescent="0.25">
      <c r="A239" s="193">
        <v>9781805441991</v>
      </c>
      <c r="B239" s="194" t="s">
        <v>498</v>
      </c>
      <c r="C239" s="194" t="s">
        <v>509</v>
      </c>
      <c r="D239" s="204"/>
      <c r="E239" s="211">
        <v>12.5</v>
      </c>
      <c r="F239" s="201"/>
      <c r="G239" s="135">
        <f t="shared" si="4"/>
        <v>0</v>
      </c>
    </row>
    <row r="240" spans="1:7" ht="21.2" customHeight="1" x14ac:dyDescent="0.25">
      <c r="A240" s="193">
        <v>9781339049489</v>
      </c>
      <c r="B240" s="194" t="s">
        <v>499</v>
      </c>
      <c r="C240" s="194" t="s">
        <v>509</v>
      </c>
      <c r="D240" s="204"/>
      <c r="E240" s="211">
        <v>12.5</v>
      </c>
      <c r="F240" s="201"/>
      <c r="G240" s="135">
        <f t="shared" si="4"/>
        <v>0</v>
      </c>
    </row>
    <row r="241" spans="1:7" ht="21.2" customHeight="1" x14ac:dyDescent="0.25">
      <c r="A241" s="193">
        <v>9781338805888</v>
      </c>
      <c r="B241" s="194" t="s">
        <v>500</v>
      </c>
      <c r="C241" s="194" t="s">
        <v>479</v>
      </c>
      <c r="D241" s="204"/>
      <c r="E241" s="211">
        <v>8.25</v>
      </c>
      <c r="F241" s="201"/>
      <c r="G241" s="135">
        <f t="shared" si="4"/>
        <v>0</v>
      </c>
    </row>
    <row r="242" spans="1:7" ht="21.2" customHeight="1" x14ac:dyDescent="0.25">
      <c r="A242" s="193">
        <v>9780593429983</v>
      </c>
      <c r="B242" s="194" t="s">
        <v>136</v>
      </c>
      <c r="C242" s="194" t="s">
        <v>479</v>
      </c>
      <c r="D242" s="204"/>
      <c r="E242" s="211">
        <v>10</v>
      </c>
      <c r="F242" s="201"/>
      <c r="G242" s="135">
        <f t="shared" si="4"/>
        <v>0</v>
      </c>
    </row>
    <row r="243" spans="1:7" ht="21.2" customHeight="1" x14ac:dyDescent="0.25">
      <c r="A243" s="193">
        <v>9781443198813</v>
      </c>
      <c r="B243" s="194" t="s">
        <v>335</v>
      </c>
      <c r="C243" s="194" t="s">
        <v>479</v>
      </c>
      <c r="D243" s="204" t="s">
        <v>4</v>
      </c>
      <c r="E243" s="211">
        <v>9.25</v>
      </c>
      <c r="F243" s="201"/>
      <c r="G243" s="135">
        <f t="shared" si="4"/>
        <v>0</v>
      </c>
    </row>
    <row r="244" spans="1:7" ht="21.2" customHeight="1" x14ac:dyDescent="0.25">
      <c r="A244" s="193">
        <v>9781443199834</v>
      </c>
      <c r="B244" s="194" t="s">
        <v>501</v>
      </c>
      <c r="C244" s="194" t="s">
        <v>479</v>
      </c>
      <c r="D244" s="204" t="s">
        <v>4</v>
      </c>
      <c r="E244" s="211">
        <v>9.25</v>
      </c>
      <c r="F244" s="201"/>
      <c r="G244" s="135">
        <f t="shared" si="4"/>
        <v>0</v>
      </c>
    </row>
    <row r="245" spans="1:7" ht="21.2" customHeight="1" x14ac:dyDescent="0.25">
      <c r="A245" s="193">
        <v>9781546138426</v>
      </c>
      <c r="B245" s="194" t="s">
        <v>816</v>
      </c>
      <c r="C245" s="194" t="s">
        <v>479</v>
      </c>
      <c r="D245" s="204"/>
      <c r="E245" s="211">
        <v>10</v>
      </c>
      <c r="F245" s="201"/>
      <c r="G245" s="135">
        <f t="shared" si="4"/>
        <v>0</v>
      </c>
    </row>
    <row r="246" spans="1:7" ht="21.2" customHeight="1" x14ac:dyDescent="0.25">
      <c r="A246" s="193">
        <v>9781338897593</v>
      </c>
      <c r="B246" s="194" t="s">
        <v>240</v>
      </c>
      <c r="C246" s="194" t="s">
        <v>479</v>
      </c>
      <c r="D246" s="195"/>
      <c r="E246" s="211">
        <v>10.5</v>
      </c>
      <c r="F246" s="201"/>
      <c r="G246" s="135">
        <f t="shared" si="4"/>
        <v>0</v>
      </c>
    </row>
    <row r="247" spans="1:7" ht="21.2" customHeight="1" x14ac:dyDescent="0.25">
      <c r="A247" s="193">
        <v>9780062954558</v>
      </c>
      <c r="B247" s="194" t="s">
        <v>241</v>
      </c>
      <c r="C247" s="194" t="s">
        <v>479</v>
      </c>
      <c r="D247" s="195"/>
      <c r="E247" s="211">
        <v>6.25</v>
      </c>
      <c r="F247" s="201"/>
      <c r="G247" s="135">
        <f t="shared" si="4"/>
        <v>0</v>
      </c>
    </row>
    <row r="248" spans="1:7" ht="21.2" customHeight="1" x14ac:dyDescent="0.25">
      <c r="A248" s="193">
        <v>9781339022338</v>
      </c>
      <c r="B248" s="194" t="s">
        <v>242</v>
      </c>
      <c r="C248" s="194" t="s">
        <v>479</v>
      </c>
      <c r="D248" s="195"/>
      <c r="E248" s="211">
        <v>11.25</v>
      </c>
      <c r="F248" s="201"/>
      <c r="G248" s="135">
        <f t="shared" si="4"/>
        <v>0</v>
      </c>
    </row>
    <row r="249" spans="1:7" ht="21.2" customHeight="1" x14ac:dyDescent="0.25">
      <c r="A249" s="193">
        <v>9781338849301</v>
      </c>
      <c r="B249" s="194" t="s">
        <v>502</v>
      </c>
      <c r="C249" s="194" t="s">
        <v>479</v>
      </c>
      <c r="D249" s="195"/>
      <c r="E249" s="211">
        <v>8.25</v>
      </c>
      <c r="F249" s="201"/>
      <c r="G249" s="135">
        <f t="shared" si="4"/>
        <v>0</v>
      </c>
    </row>
    <row r="250" spans="1:7" ht="21.2" customHeight="1" x14ac:dyDescent="0.25">
      <c r="A250" s="193">
        <v>9781443199681</v>
      </c>
      <c r="B250" s="194" t="s">
        <v>659</v>
      </c>
      <c r="C250" s="194" t="s">
        <v>479</v>
      </c>
      <c r="D250" s="204" t="s">
        <v>4</v>
      </c>
      <c r="E250" s="211">
        <v>9.25</v>
      </c>
      <c r="F250" s="201"/>
      <c r="G250" s="135">
        <f t="shared" si="4"/>
        <v>0</v>
      </c>
    </row>
    <row r="251" spans="1:7" ht="21.2" customHeight="1" x14ac:dyDescent="0.25">
      <c r="A251" s="193">
        <v>9781546169345</v>
      </c>
      <c r="B251" s="194" t="s">
        <v>660</v>
      </c>
      <c r="C251" s="194" t="s">
        <v>479</v>
      </c>
      <c r="D251" s="195"/>
      <c r="E251" s="211">
        <v>10.5</v>
      </c>
      <c r="F251" s="201"/>
      <c r="G251" s="135">
        <f t="shared" si="4"/>
        <v>0</v>
      </c>
    </row>
    <row r="252" spans="1:7" ht="21.2" customHeight="1" x14ac:dyDescent="0.25">
      <c r="A252" s="193">
        <v>9780794452179</v>
      </c>
      <c r="B252" s="194" t="s">
        <v>503</v>
      </c>
      <c r="C252" s="194" t="s">
        <v>479</v>
      </c>
      <c r="D252" s="195"/>
      <c r="E252" s="211">
        <v>7.25</v>
      </c>
      <c r="F252" s="201"/>
      <c r="G252" s="135">
        <f t="shared" si="4"/>
        <v>0</v>
      </c>
    </row>
    <row r="253" spans="1:7" ht="21.2" customHeight="1" x14ac:dyDescent="0.25">
      <c r="A253" s="193">
        <v>9780593750872</v>
      </c>
      <c r="B253" s="194" t="s">
        <v>661</v>
      </c>
      <c r="C253" s="194" t="s">
        <v>479</v>
      </c>
      <c r="D253" s="195"/>
      <c r="E253" s="211">
        <v>8.25</v>
      </c>
      <c r="F253" s="201"/>
      <c r="G253" s="135">
        <f t="shared" si="4"/>
        <v>0</v>
      </c>
    </row>
    <row r="254" spans="1:7" ht="21.2" customHeight="1" x14ac:dyDescent="0.25">
      <c r="A254" s="193">
        <v>9798225027339</v>
      </c>
      <c r="B254" s="194" t="s">
        <v>817</v>
      </c>
      <c r="C254" s="194" t="s">
        <v>479</v>
      </c>
      <c r="D254" s="195"/>
      <c r="E254" s="211">
        <v>12</v>
      </c>
      <c r="F254" s="201"/>
      <c r="G254" s="135">
        <f t="shared" si="4"/>
        <v>0</v>
      </c>
    </row>
    <row r="255" spans="1:7" ht="21.2" customHeight="1" x14ac:dyDescent="0.25">
      <c r="A255" s="193">
        <v>9781339049519</v>
      </c>
      <c r="B255" s="194" t="s">
        <v>504</v>
      </c>
      <c r="C255" s="194" t="s">
        <v>479</v>
      </c>
      <c r="D255" s="204" t="s">
        <v>4</v>
      </c>
      <c r="E255" s="211">
        <v>8.25</v>
      </c>
      <c r="F255" s="201"/>
      <c r="G255" s="135">
        <f t="shared" si="4"/>
        <v>0</v>
      </c>
    </row>
    <row r="256" spans="1:7" ht="21.2" customHeight="1" x14ac:dyDescent="0.25">
      <c r="A256" s="193">
        <v>9781039702240</v>
      </c>
      <c r="B256" s="194" t="s">
        <v>243</v>
      </c>
      <c r="C256" s="194" t="s">
        <v>479</v>
      </c>
      <c r="D256" s="204" t="s">
        <v>4</v>
      </c>
      <c r="E256" s="211">
        <v>9.25</v>
      </c>
      <c r="F256" s="201"/>
      <c r="G256" s="135">
        <f t="shared" si="4"/>
        <v>0</v>
      </c>
    </row>
    <row r="257" spans="1:7" ht="21.2" customHeight="1" x14ac:dyDescent="0.25">
      <c r="A257" s="193">
        <v>9781339035642</v>
      </c>
      <c r="B257" s="194" t="s">
        <v>244</v>
      </c>
      <c r="C257" s="194" t="s">
        <v>479</v>
      </c>
      <c r="D257" s="204"/>
      <c r="E257" s="211">
        <v>9.75</v>
      </c>
      <c r="F257" s="201"/>
      <c r="G257" s="135">
        <f t="shared" si="4"/>
        <v>0</v>
      </c>
    </row>
    <row r="258" spans="1:7" ht="21.2" customHeight="1" x14ac:dyDescent="0.25">
      <c r="A258" s="193" t="s">
        <v>798</v>
      </c>
      <c r="B258" s="194" t="s">
        <v>818</v>
      </c>
      <c r="C258" s="194" t="s">
        <v>479</v>
      </c>
      <c r="D258" s="195"/>
      <c r="E258" s="211">
        <v>15.5</v>
      </c>
      <c r="F258" s="201"/>
      <c r="G258" s="135">
        <f t="shared" si="4"/>
        <v>0</v>
      </c>
    </row>
    <row r="259" spans="1:7" ht="21.2" customHeight="1" x14ac:dyDescent="0.25">
      <c r="A259" s="193">
        <v>9781338767940</v>
      </c>
      <c r="B259" s="194" t="s">
        <v>137</v>
      </c>
      <c r="C259" s="194" t="s">
        <v>479</v>
      </c>
      <c r="D259" s="195"/>
      <c r="E259" s="211">
        <v>7.25</v>
      </c>
      <c r="F259" s="201"/>
      <c r="G259" s="135">
        <f t="shared" si="4"/>
        <v>0</v>
      </c>
    </row>
    <row r="260" spans="1:7" ht="21.2" customHeight="1" x14ac:dyDescent="0.25">
      <c r="A260" s="193">
        <v>9780593621080</v>
      </c>
      <c r="B260" s="194" t="s">
        <v>336</v>
      </c>
      <c r="C260" s="194" t="s">
        <v>479</v>
      </c>
      <c r="D260" s="195"/>
      <c r="E260" s="211">
        <v>14.5</v>
      </c>
      <c r="F260" s="201"/>
      <c r="G260" s="135">
        <f t="shared" si="4"/>
        <v>0</v>
      </c>
    </row>
    <row r="261" spans="1:7" ht="21.2" customHeight="1" x14ac:dyDescent="0.25">
      <c r="A261" s="193">
        <v>9781443199698</v>
      </c>
      <c r="B261" s="194" t="s">
        <v>245</v>
      </c>
      <c r="C261" s="194" t="s">
        <v>479</v>
      </c>
      <c r="D261" s="195"/>
      <c r="E261" s="211">
        <v>9.25</v>
      </c>
      <c r="F261" s="201"/>
      <c r="G261" s="135">
        <f t="shared" si="4"/>
        <v>0</v>
      </c>
    </row>
    <row r="262" spans="1:7" ht="21.2" customHeight="1" x14ac:dyDescent="0.25">
      <c r="A262" s="193">
        <v>9798225012991</v>
      </c>
      <c r="B262" s="194" t="s">
        <v>819</v>
      </c>
      <c r="C262" s="194" t="s">
        <v>479</v>
      </c>
      <c r="D262" s="195"/>
      <c r="E262" s="211">
        <v>17.989999999999998</v>
      </c>
      <c r="F262" s="201"/>
      <c r="G262" s="135">
        <f t="shared" si="4"/>
        <v>0</v>
      </c>
    </row>
    <row r="263" spans="1:7" ht="21.2" customHeight="1" x14ac:dyDescent="0.25">
      <c r="A263" s="193">
        <v>9781546102137</v>
      </c>
      <c r="B263" s="194" t="s">
        <v>505</v>
      </c>
      <c r="C263" s="194" t="s">
        <v>479</v>
      </c>
      <c r="D263" s="195"/>
      <c r="E263" s="211">
        <v>21</v>
      </c>
      <c r="F263" s="201"/>
      <c r="G263" s="135">
        <f t="shared" si="4"/>
        <v>0</v>
      </c>
    </row>
    <row r="264" spans="1:7" ht="21.2" customHeight="1" x14ac:dyDescent="0.25">
      <c r="A264" s="193">
        <v>9781546193142</v>
      </c>
      <c r="B264" s="194" t="s">
        <v>820</v>
      </c>
      <c r="C264" s="194" t="s">
        <v>479</v>
      </c>
      <c r="D264" s="195"/>
      <c r="E264" s="211">
        <v>11</v>
      </c>
      <c r="F264" s="201"/>
      <c r="G264" s="135">
        <f t="shared" si="4"/>
        <v>0</v>
      </c>
    </row>
    <row r="265" spans="1:7" ht="21.2" customHeight="1" x14ac:dyDescent="0.25">
      <c r="A265" s="193">
        <v>9781338347487</v>
      </c>
      <c r="B265" s="194" t="s">
        <v>246</v>
      </c>
      <c r="C265" s="194" t="s">
        <v>479</v>
      </c>
      <c r="D265" s="195"/>
      <c r="E265" s="211">
        <v>7.25</v>
      </c>
      <c r="F265" s="201"/>
      <c r="G265" s="135">
        <f t="shared" si="4"/>
        <v>0</v>
      </c>
    </row>
    <row r="266" spans="1:7" ht="21.2" customHeight="1" x14ac:dyDescent="0.25">
      <c r="A266" s="193">
        <v>9781338848113</v>
      </c>
      <c r="B266" s="194" t="s">
        <v>247</v>
      </c>
      <c r="C266" s="194" t="s">
        <v>479</v>
      </c>
      <c r="D266" s="195"/>
      <c r="E266" s="211">
        <v>9.25</v>
      </c>
      <c r="F266" s="201"/>
      <c r="G266" s="135">
        <f t="shared" si="4"/>
        <v>0</v>
      </c>
    </row>
    <row r="267" spans="1:7" ht="21.2" customHeight="1" x14ac:dyDescent="0.25">
      <c r="A267" s="193">
        <v>9781338226423</v>
      </c>
      <c r="B267" s="194" t="s">
        <v>506</v>
      </c>
      <c r="C267" s="194" t="s">
        <v>479</v>
      </c>
      <c r="D267" s="204"/>
      <c r="E267" s="211">
        <v>9.25</v>
      </c>
      <c r="F267" s="201"/>
      <c r="G267" s="135">
        <f t="shared" si="4"/>
        <v>0</v>
      </c>
    </row>
    <row r="268" spans="1:7" ht="21.2" customHeight="1" x14ac:dyDescent="0.25">
      <c r="A268" s="193">
        <v>9781546142430</v>
      </c>
      <c r="B268" s="194" t="s">
        <v>662</v>
      </c>
      <c r="C268" s="194" t="s">
        <v>479</v>
      </c>
      <c r="D268" s="204"/>
      <c r="E268" s="211">
        <v>10.5</v>
      </c>
      <c r="F268" s="201"/>
      <c r="G268" s="135">
        <f t="shared" si="4"/>
        <v>0</v>
      </c>
    </row>
    <row r="269" spans="1:7" ht="21.2" customHeight="1" x14ac:dyDescent="0.25">
      <c r="A269" s="193">
        <v>9780736443937</v>
      </c>
      <c r="B269" s="194" t="s">
        <v>139</v>
      </c>
      <c r="C269" s="194" t="s">
        <v>479</v>
      </c>
      <c r="D269" s="204"/>
      <c r="E269" s="211">
        <v>8.25</v>
      </c>
      <c r="F269" s="201"/>
      <c r="G269" s="135">
        <f t="shared" si="4"/>
        <v>0</v>
      </c>
    </row>
    <row r="270" spans="1:7" ht="21.2" customHeight="1" x14ac:dyDescent="0.25">
      <c r="A270" s="193">
        <v>9781339000336</v>
      </c>
      <c r="B270" s="194" t="s">
        <v>338</v>
      </c>
      <c r="C270" s="194" t="s">
        <v>479</v>
      </c>
      <c r="D270" s="204"/>
      <c r="E270" s="211">
        <v>9.25</v>
      </c>
      <c r="F270" s="201"/>
      <c r="G270" s="135">
        <f t="shared" si="4"/>
        <v>0</v>
      </c>
    </row>
    <row r="271" spans="1:7" ht="21.2" customHeight="1" x14ac:dyDescent="0.25">
      <c r="A271" s="193">
        <v>9781338875720</v>
      </c>
      <c r="B271" s="194" t="s">
        <v>507</v>
      </c>
      <c r="C271" s="194" t="s">
        <v>479</v>
      </c>
      <c r="D271" s="195"/>
      <c r="E271" s="211">
        <v>7.25</v>
      </c>
      <c r="F271" s="201"/>
      <c r="G271" s="135">
        <f t="shared" si="4"/>
        <v>0</v>
      </c>
    </row>
    <row r="272" spans="1:7" ht="21.2" customHeight="1" x14ac:dyDescent="0.25">
      <c r="A272" s="193">
        <v>9781443193863</v>
      </c>
      <c r="B272" s="194" t="s">
        <v>339</v>
      </c>
      <c r="C272" s="194" t="s">
        <v>479</v>
      </c>
      <c r="D272" s="204" t="s">
        <v>4</v>
      </c>
      <c r="E272" s="211">
        <v>9.25</v>
      </c>
      <c r="F272" s="201"/>
      <c r="G272" s="135">
        <f t="shared" si="4"/>
        <v>0</v>
      </c>
    </row>
    <row r="273" spans="1:7" ht="21.2" customHeight="1" x14ac:dyDescent="0.25">
      <c r="A273" s="193">
        <v>9781039703476</v>
      </c>
      <c r="B273" s="194" t="s">
        <v>821</v>
      </c>
      <c r="C273" s="194" t="s">
        <v>479</v>
      </c>
      <c r="D273" s="204" t="s">
        <v>4</v>
      </c>
      <c r="E273" s="211">
        <v>10.5</v>
      </c>
      <c r="F273" s="201"/>
      <c r="G273" s="135">
        <f t="shared" si="4"/>
        <v>0</v>
      </c>
    </row>
    <row r="274" spans="1:7" ht="21.2" customHeight="1" x14ac:dyDescent="0.25">
      <c r="A274" s="193">
        <v>9781339049441</v>
      </c>
      <c r="B274" s="194" t="s">
        <v>510</v>
      </c>
      <c r="C274" s="194" t="s">
        <v>479</v>
      </c>
      <c r="D274" s="195"/>
      <c r="E274" s="211">
        <v>21</v>
      </c>
      <c r="F274" s="201"/>
      <c r="G274" s="135">
        <f t="shared" si="4"/>
        <v>0</v>
      </c>
    </row>
    <row r="275" spans="1:7" ht="21.2" customHeight="1" x14ac:dyDescent="0.25">
      <c r="A275" s="193">
        <v>9781339032603</v>
      </c>
      <c r="B275" s="194" t="s">
        <v>341</v>
      </c>
      <c r="C275" s="194" t="s">
        <v>479</v>
      </c>
      <c r="D275" s="195"/>
      <c r="E275" s="211">
        <v>6.25</v>
      </c>
      <c r="F275" s="201"/>
      <c r="G275" s="135">
        <f t="shared" si="4"/>
        <v>0</v>
      </c>
    </row>
    <row r="276" spans="1:7" ht="21.2" customHeight="1" x14ac:dyDescent="0.25">
      <c r="A276" s="193">
        <v>9781339032382</v>
      </c>
      <c r="B276" s="194" t="s">
        <v>342</v>
      </c>
      <c r="C276" s="194" t="s">
        <v>479</v>
      </c>
      <c r="D276" s="195"/>
      <c r="E276" s="211">
        <v>10.5</v>
      </c>
      <c r="F276" s="201"/>
      <c r="G276" s="135">
        <f t="shared" si="4"/>
        <v>0</v>
      </c>
    </row>
    <row r="277" spans="1:7" ht="21.2" customHeight="1" x14ac:dyDescent="0.25">
      <c r="A277" s="193">
        <v>9781546159568</v>
      </c>
      <c r="B277" s="194" t="s">
        <v>663</v>
      </c>
      <c r="C277" s="194" t="s">
        <v>479</v>
      </c>
      <c r="D277" s="195"/>
      <c r="E277" s="211">
        <v>10.5</v>
      </c>
      <c r="F277" s="201"/>
      <c r="G277" s="135">
        <f t="shared" si="4"/>
        <v>0</v>
      </c>
    </row>
    <row r="278" spans="1:7" ht="21.2" customHeight="1" x14ac:dyDescent="0.25">
      <c r="A278" s="193">
        <v>9781546143123</v>
      </c>
      <c r="B278" s="194" t="s">
        <v>511</v>
      </c>
      <c r="C278" s="194" t="s">
        <v>479</v>
      </c>
      <c r="D278" s="204"/>
      <c r="E278" s="211">
        <v>10.5</v>
      </c>
      <c r="F278" s="201"/>
      <c r="G278" s="135">
        <f t="shared" si="4"/>
        <v>0</v>
      </c>
    </row>
    <row r="279" spans="1:7" ht="21.2" customHeight="1" x14ac:dyDescent="0.25">
      <c r="A279" s="193">
        <v>9798225020910</v>
      </c>
      <c r="B279" s="194" t="s">
        <v>822</v>
      </c>
      <c r="C279" s="194" t="s">
        <v>479</v>
      </c>
      <c r="D279" s="195"/>
      <c r="E279" s="211">
        <v>13</v>
      </c>
      <c r="F279" s="201"/>
      <c r="G279" s="135">
        <f t="shared" si="4"/>
        <v>0</v>
      </c>
    </row>
    <row r="280" spans="1:7" ht="21.2" customHeight="1" x14ac:dyDescent="0.25">
      <c r="A280" s="193">
        <v>9781338894615</v>
      </c>
      <c r="B280" s="194" t="s">
        <v>343</v>
      </c>
      <c r="C280" s="194" t="s">
        <v>479</v>
      </c>
      <c r="D280" s="195"/>
      <c r="E280" s="211">
        <v>9.5</v>
      </c>
      <c r="F280" s="201"/>
      <c r="G280" s="135">
        <f t="shared" si="4"/>
        <v>0</v>
      </c>
    </row>
    <row r="281" spans="1:7" ht="21.2" customHeight="1" x14ac:dyDescent="0.25">
      <c r="A281" s="193">
        <v>9781039712690</v>
      </c>
      <c r="B281" s="194" t="s">
        <v>823</v>
      </c>
      <c r="C281" s="194" t="s">
        <v>479</v>
      </c>
      <c r="D281" s="195"/>
      <c r="E281" s="211">
        <v>10.5</v>
      </c>
      <c r="F281" s="201"/>
      <c r="G281" s="135">
        <f t="shared" si="4"/>
        <v>0</v>
      </c>
    </row>
    <row r="282" spans="1:7" ht="21.2" customHeight="1" x14ac:dyDescent="0.25">
      <c r="A282" s="193">
        <v>9781805449096</v>
      </c>
      <c r="B282" s="194" t="s">
        <v>512</v>
      </c>
      <c r="C282" s="194" t="s">
        <v>479</v>
      </c>
      <c r="D282" s="195"/>
      <c r="E282" s="211">
        <v>6.25</v>
      </c>
      <c r="F282" s="201"/>
      <c r="G282" s="135">
        <f t="shared" si="4"/>
        <v>0</v>
      </c>
    </row>
    <row r="283" spans="1:7" ht="21.2" customHeight="1" x14ac:dyDescent="0.25">
      <c r="A283" s="193">
        <v>9781546125815</v>
      </c>
      <c r="B283" s="194" t="s">
        <v>344</v>
      </c>
      <c r="C283" s="194" t="s">
        <v>479</v>
      </c>
      <c r="D283" s="195"/>
      <c r="E283" s="211">
        <v>8.25</v>
      </c>
      <c r="F283" s="201"/>
      <c r="G283" s="135">
        <f t="shared" si="4"/>
        <v>0</v>
      </c>
    </row>
    <row r="284" spans="1:7" ht="21.2" customHeight="1" x14ac:dyDescent="0.25">
      <c r="A284" s="193">
        <v>9781546126973</v>
      </c>
      <c r="B284" s="194" t="s">
        <v>345</v>
      </c>
      <c r="C284" s="194" t="s">
        <v>479</v>
      </c>
      <c r="D284" s="195"/>
      <c r="E284" s="211">
        <v>10.5</v>
      </c>
      <c r="F284" s="201"/>
      <c r="G284" s="135">
        <f t="shared" si="4"/>
        <v>0</v>
      </c>
    </row>
    <row r="285" spans="1:7" ht="21.2" customHeight="1" x14ac:dyDescent="0.25">
      <c r="A285" s="193">
        <v>9781443194495</v>
      </c>
      <c r="B285" s="194" t="s">
        <v>513</v>
      </c>
      <c r="C285" s="194" t="s">
        <v>479</v>
      </c>
      <c r="D285" s="204" t="s">
        <v>4</v>
      </c>
      <c r="E285" s="211">
        <v>20</v>
      </c>
      <c r="F285" s="201"/>
      <c r="G285" s="135">
        <f t="shared" si="4"/>
        <v>0</v>
      </c>
    </row>
    <row r="286" spans="1:7" ht="21.2" customHeight="1" x14ac:dyDescent="0.25">
      <c r="A286" s="193">
        <v>9781443199803</v>
      </c>
      <c r="B286" s="194" t="s">
        <v>346</v>
      </c>
      <c r="C286" s="194" t="s">
        <v>479</v>
      </c>
      <c r="D286" s="195"/>
      <c r="E286" s="211">
        <v>10.5</v>
      </c>
      <c r="F286" s="201"/>
      <c r="G286" s="135">
        <f t="shared" si="4"/>
        <v>0</v>
      </c>
    </row>
    <row r="287" spans="1:7" ht="21.2" customHeight="1" x14ac:dyDescent="0.25">
      <c r="A287" s="193">
        <v>9781338899641</v>
      </c>
      <c r="B287" s="194" t="s">
        <v>514</v>
      </c>
      <c r="C287" s="194" t="s">
        <v>479</v>
      </c>
      <c r="D287" s="204" t="s">
        <v>4</v>
      </c>
      <c r="E287" s="211">
        <v>10.5</v>
      </c>
      <c r="F287" s="201"/>
      <c r="G287" s="135">
        <f t="shared" ref="G287:G334" si="5">+F287*E287</f>
        <v>0</v>
      </c>
    </row>
    <row r="288" spans="1:7" ht="21.2" customHeight="1" x14ac:dyDescent="0.25">
      <c r="A288" s="193">
        <v>9780753480601</v>
      </c>
      <c r="B288" s="194" t="s">
        <v>515</v>
      </c>
      <c r="C288" s="194" t="s">
        <v>479</v>
      </c>
      <c r="D288" s="204"/>
      <c r="E288" s="211">
        <v>11.5</v>
      </c>
      <c r="F288" s="201"/>
      <c r="G288" s="135">
        <f t="shared" si="5"/>
        <v>0</v>
      </c>
    </row>
    <row r="289" spans="1:7" ht="21.2" customHeight="1" x14ac:dyDescent="0.25">
      <c r="A289" s="193">
        <v>9781338864625</v>
      </c>
      <c r="B289" s="194" t="s">
        <v>516</v>
      </c>
      <c r="C289" s="194" t="s">
        <v>479</v>
      </c>
      <c r="D289" s="195"/>
      <c r="E289" s="211">
        <v>10.5</v>
      </c>
      <c r="F289" s="201"/>
      <c r="G289" s="135">
        <f t="shared" si="5"/>
        <v>0</v>
      </c>
    </row>
    <row r="290" spans="1:7" ht="21.2" customHeight="1" x14ac:dyDescent="0.25">
      <c r="A290" s="193">
        <v>9781368094313</v>
      </c>
      <c r="B290" s="194" t="s">
        <v>517</v>
      </c>
      <c r="C290" s="194" t="s">
        <v>479</v>
      </c>
      <c r="D290" s="204"/>
      <c r="E290" s="211">
        <v>8.25</v>
      </c>
      <c r="F290" s="201"/>
      <c r="G290" s="135">
        <f t="shared" si="5"/>
        <v>0</v>
      </c>
    </row>
    <row r="291" spans="1:7" ht="21.2" customHeight="1" x14ac:dyDescent="0.25">
      <c r="A291" s="193">
        <v>9780593372708</v>
      </c>
      <c r="B291" s="194" t="s">
        <v>824</v>
      </c>
      <c r="C291" s="194" t="s">
        <v>479</v>
      </c>
      <c r="D291" s="204"/>
      <c r="E291" s="211">
        <v>8.25</v>
      </c>
      <c r="F291" s="201"/>
      <c r="G291" s="135">
        <f t="shared" si="5"/>
        <v>0</v>
      </c>
    </row>
    <row r="292" spans="1:7" ht="21.2" customHeight="1" x14ac:dyDescent="0.25">
      <c r="A292" s="193">
        <v>9781546103042</v>
      </c>
      <c r="B292" s="194" t="s">
        <v>348</v>
      </c>
      <c r="C292" s="194" t="s">
        <v>479</v>
      </c>
      <c r="D292" s="204"/>
      <c r="E292" s="211">
        <v>10.5</v>
      </c>
      <c r="F292" s="201"/>
      <c r="G292" s="135">
        <f t="shared" si="5"/>
        <v>0</v>
      </c>
    </row>
    <row r="293" spans="1:7" ht="21.2" customHeight="1" x14ac:dyDescent="0.25">
      <c r="A293" s="193">
        <v>9780358694090</v>
      </c>
      <c r="B293" s="194" t="s">
        <v>349</v>
      </c>
      <c r="C293" s="194" t="s">
        <v>479</v>
      </c>
      <c r="D293" s="195"/>
      <c r="E293" s="211">
        <v>24</v>
      </c>
      <c r="F293" s="201"/>
      <c r="G293" s="135">
        <f t="shared" si="5"/>
        <v>0</v>
      </c>
    </row>
    <row r="294" spans="1:7" ht="21.2" customHeight="1" x14ac:dyDescent="0.25">
      <c r="A294" s="193">
        <v>9781339030968</v>
      </c>
      <c r="B294" s="194" t="s">
        <v>327</v>
      </c>
      <c r="C294" s="194" t="s">
        <v>479</v>
      </c>
      <c r="D294" s="195"/>
      <c r="E294" s="211">
        <v>10.5</v>
      </c>
      <c r="F294" s="201"/>
      <c r="G294" s="135">
        <f t="shared" si="5"/>
        <v>0</v>
      </c>
    </row>
    <row r="295" spans="1:7" ht="21.2" customHeight="1" x14ac:dyDescent="0.25">
      <c r="A295" s="193">
        <v>9781339049533</v>
      </c>
      <c r="B295" s="194" t="s">
        <v>518</v>
      </c>
      <c r="C295" s="194" t="s">
        <v>479</v>
      </c>
      <c r="D295" s="195"/>
      <c r="E295" s="211">
        <v>8.25</v>
      </c>
      <c r="F295" s="201"/>
      <c r="G295" s="135">
        <f t="shared" si="5"/>
        <v>0</v>
      </c>
    </row>
    <row r="296" spans="1:7" ht="21.2" customHeight="1" x14ac:dyDescent="0.25">
      <c r="A296" s="193">
        <v>9781443119559</v>
      </c>
      <c r="B296" s="194" t="s">
        <v>350</v>
      </c>
      <c r="C296" s="194" t="s">
        <v>479</v>
      </c>
      <c r="D296" s="204" t="s">
        <v>4</v>
      </c>
      <c r="E296" s="211">
        <v>10.5</v>
      </c>
      <c r="F296" s="201"/>
      <c r="G296" s="135">
        <f t="shared" si="5"/>
        <v>0</v>
      </c>
    </row>
    <row r="297" spans="1:7" ht="21.2" customHeight="1" x14ac:dyDescent="0.25">
      <c r="A297" s="193">
        <v>9781546143130</v>
      </c>
      <c r="B297" s="194" t="s">
        <v>664</v>
      </c>
      <c r="C297" s="194" t="s">
        <v>479</v>
      </c>
      <c r="D297" s="204"/>
      <c r="E297" s="211">
        <v>10.5</v>
      </c>
      <c r="F297" s="201"/>
      <c r="G297" s="135">
        <f t="shared" si="5"/>
        <v>0</v>
      </c>
    </row>
    <row r="298" spans="1:7" ht="21.2" customHeight="1" x14ac:dyDescent="0.25">
      <c r="A298" s="193">
        <v>9781546127284</v>
      </c>
      <c r="B298" s="194" t="s">
        <v>665</v>
      </c>
      <c r="C298" s="194" t="s">
        <v>479</v>
      </c>
      <c r="D298" s="204"/>
      <c r="E298" s="211">
        <v>14.5</v>
      </c>
      <c r="F298" s="201"/>
      <c r="G298" s="135">
        <f t="shared" si="5"/>
        <v>0</v>
      </c>
    </row>
    <row r="299" spans="1:7" ht="21.2" customHeight="1" x14ac:dyDescent="0.25">
      <c r="A299" s="193">
        <v>9780593709559</v>
      </c>
      <c r="B299" s="194" t="s">
        <v>351</v>
      </c>
      <c r="C299" s="194" t="s">
        <v>479</v>
      </c>
      <c r="D299" s="195"/>
      <c r="E299" s="211">
        <v>8.25</v>
      </c>
      <c r="F299" s="201"/>
      <c r="G299" s="135">
        <f t="shared" si="5"/>
        <v>0</v>
      </c>
    </row>
    <row r="300" spans="1:7" ht="21.2" customHeight="1" x14ac:dyDescent="0.25">
      <c r="A300" s="193">
        <v>9781546115960</v>
      </c>
      <c r="B300" s="194" t="s">
        <v>519</v>
      </c>
      <c r="C300" s="194" t="s">
        <v>479</v>
      </c>
      <c r="D300" s="195"/>
      <c r="E300" s="211">
        <v>21</v>
      </c>
      <c r="F300" s="201"/>
      <c r="G300" s="135">
        <f t="shared" si="5"/>
        <v>0</v>
      </c>
    </row>
    <row r="301" spans="1:7" ht="21.2" customHeight="1" x14ac:dyDescent="0.25">
      <c r="A301" s="193">
        <v>9781338891928</v>
      </c>
      <c r="B301" s="194" t="s">
        <v>352</v>
      </c>
      <c r="C301" s="194" t="s">
        <v>479</v>
      </c>
      <c r="D301" s="195"/>
      <c r="E301" s="211">
        <v>8.25</v>
      </c>
      <c r="F301" s="201"/>
      <c r="G301" s="135">
        <f t="shared" si="5"/>
        <v>0</v>
      </c>
    </row>
    <row r="302" spans="1:7" ht="21.2" customHeight="1" x14ac:dyDescent="0.25">
      <c r="A302" s="193">
        <v>9781339046334</v>
      </c>
      <c r="B302" s="194" t="s">
        <v>520</v>
      </c>
      <c r="C302" s="194" t="s">
        <v>479</v>
      </c>
      <c r="D302" s="204"/>
      <c r="E302" s="211">
        <v>8.25</v>
      </c>
      <c r="F302" s="201"/>
      <c r="G302" s="135">
        <f t="shared" si="5"/>
        <v>0</v>
      </c>
    </row>
    <row r="303" spans="1:7" ht="21.2" customHeight="1" x14ac:dyDescent="0.25">
      <c r="A303" s="193">
        <v>9781546143680</v>
      </c>
      <c r="B303" s="194" t="s">
        <v>521</v>
      </c>
      <c r="C303" s="194" t="s">
        <v>479</v>
      </c>
      <c r="D303" s="204"/>
      <c r="E303" s="211">
        <v>10.5</v>
      </c>
      <c r="F303" s="201"/>
      <c r="G303" s="135">
        <f t="shared" si="5"/>
        <v>0</v>
      </c>
    </row>
    <row r="304" spans="1:7" ht="21.2" customHeight="1" x14ac:dyDescent="0.25">
      <c r="A304" s="193">
        <v>9781338865776</v>
      </c>
      <c r="B304" s="194" t="s">
        <v>326</v>
      </c>
      <c r="C304" s="194" t="s">
        <v>479</v>
      </c>
      <c r="D304" s="195"/>
      <c r="E304" s="211">
        <v>5.25</v>
      </c>
      <c r="F304" s="201"/>
      <c r="G304" s="135">
        <f t="shared" si="5"/>
        <v>0</v>
      </c>
    </row>
    <row r="305" spans="1:7" ht="21.2" customHeight="1" x14ac:dyDescent="0.25">
      <c r="A305" s="193">
        <v>9781338355161</v>
      </c>
      <c r="B305" s="194" t="s">
        <v>666</v>
      </c>
      <c r="C305" s="194" t="s">
        <v>479</v>
      </c>
      <c r="D305" s="195"/>
      <c r="E305" s="211">
        <v>7.5</v>
      </c>
      <c r="F305" s="201"/>
      <c r="G305" s="135">
        <f t="shared" si="5"/>
        <v>0</v>
      </c>
    </row>
    <row r="306" spans="1:7" ht="21.2" customHeight="1" x14ac:dyDescent="0.25">
      <c r="A306" s="193">
        <v>9781339043098</v>
      </c>
      <c r="B306" s="194" t="s">
        <v>522</v>
      </c>
      <c r="C306" s="194" t="s">
        <v>479</v>
      </c>
      <c r="D306" s="195"/>
      <c r="E306" s="211">
        <v>6.25</v>
      </c>
      <c r="F306" s="201"/>
      <c r="G306" s="135">
        <f t="shared" si="5"/>
        <v>0</v>
      </c>
    </row>
    <row r="307" spans="1:7" ht="21.2" customHeight="1" x14ac:dyDescent="0.25">
      <c r="A307" s="193">
        <v>9781443148177</v>
      </c>
      <c r="B307" s="194" t="s">
        <v>825</v>
      </c>
      <c r="C307" s="194" t="s">
        <v>479</v>
      </c>
      <c r="D307" s="204" t="s">
        <v>4</v>
      </c>
      <c r="E307" s="211">
        <v>10.5</v>
      </c>
      <c r="F307" s="201"/>
      <c r="G307" s="135">
        <f t="shared" si="5"/>
        <v>0</v>
      </c>
    </row>
    <row r="308" spans="1:7" ht="21.2" customHeight="1" x14ac:dyDescent="0.25">
      <c r="A308" s="193">
        <v>9781443163385</v>
      </c>
      <c r="B308" s="194" t="s">
        <v>826</v>
      </c>
      <c r="C308" s="194" t="s">
        <v>479</v>
      </c>
      <c r="D308" s="204" t="s">
        <v>4</v>
      </c>
      <c r="E308" s="211">
        <v>10.5</v>
      </c>
      <c r="F308" s="201"/>
      <c r="G308" s="135">
        <f t="shared" si="5"/>
        <v>0</v>
      </c>
    </row>
    <row r="309" spans="1:7" ht="21.2" customHeight="1" x14ac:dyDescent="0.25">
      <c r="A309" s="193">
        <v>9781546143178</v>
      </c>
      <c r="B309" s="194" t="s">
        <v>523</v>
      </c>
      <c r="C309" s="194" t="s">
        <v>479</v>
      </c>
      <c r="D309" s="204"/>
      <c r="E309" s="211">
        <v>10.5</v>
      </c>
      <c r="F309" s="201"/>
      <c r="G309" s="135">
        <f t="shared" si="5"/>
        <v>0</v>
      </c>
    </row>
    <row r="310" spans="1:7" ht="21.2" customHeight="1" x14ac:dyDescent="0.25">
      <c r="A310" s="193">
        <v>9781546173014</v>
      </c>
      <c r="B310" s="194" t="s">
        <v>667</v>
      </c>
      <c r="C310" s="194" t="s">
        <v>479</v>
      </c>
      <c r="D310" s="195"/>
      <c r="E310" s="211">
        <v>10.5</v>
      </c>
      <c r="F310" s="201"/>
      <c r="G310" s="135">
        <f t="shared" si="5"/>
        <v>0</v>
      </c>
    </row>
    <row r="311" spans="1:7" ht="21.2" customHeight="1" x14ac:dyDescent="0.25">
      <c r="A311" s="193">
        <v>9781546103035</v>
      </c>
      <c r="B311" s="194" t="s">
        <v>524</v>
      </c>
      <c r="C311" s="194" t="s">
        <v>479</v>
      </c>
      <c r="D311" s="204"/>
      <c r="E311" s="211">
        <v>10.5</v>
      </c>
      <c r="F311" s="201"/>
      <c r="G311" s="135">
        <f t="shared" si="5"/>
        <v>0</v>
      </c>
    </row>
    <row r="312" spans="1:7" ht="21.2" customHeight="1" x14ac:dyDescent="0.25">
      <c r="A312" s="193">
        <v>9781443199810</v>
      </c>
      <c r="B312" s="194" t="s">
        <v>668</v>
      </c>
      <c r="C312" s="194" t="s">
        <v>479</v>
      </c>
      <c r="D312" s="204" t="s">
        <v>4</v>
      </c>
      <c r="E312" s="211">
        <v>9.25</v>
      </c>
      <c r="F312" s="201"/>
      <c r="G312" s="135">
        <f t="shared" si="5"/>
        <v>0</v>
      </c>
    </row>
    <row r="313" spans="1:7" ht="21.2" customHeight="1" x14ac:dyDescent="0.25">
      <c r="A313" s="193">
        <v>9781338871401</v>
      </c>
      <c r="B313" s="194" t="s">
        <v>354</v>
      </c>
      <c r="C313" s="194" t="s">
        <v>479</v>
      </c>
      <c r="D313" s="204"/>
      <c r="E313" s="211">
        <v>8.25</v>
      </c>
      <c r="F313" s="201"/>
      <c r="G313" s="135">
        <f t="shared" si="5"/>
        <v>0</v>
      </c>
    </row>
    <row r="314" spans="1:7" ht="21.2" customHeight="1" x14ac:dyDescent="0.25">
      <c r="A314" s="193">
        <v>9781339012032</v>
      </c>
      <c r="B314" s="194" t="s">
        <v>317</v>
      </c>
      <c r="C314" s="194" t="s">
        <v>479</v>
      </c>
      <c r="D314" s="204"/>
      <c r="E314" s="211">
        <v>12.5</v>
      </c>
      <c r="F314" s="201"/>
      <c r="G314" s="135">
        <f t="shared" si="5"/>
        <v>0</v>
      </c>
    </row>
    <row r="315" spans="1:7" ht="21.2" customHeight="1" x14ac:dyDescent="0.25">
      <c r="A315" s="193">
        <v>9781339035369</v>
      </c>
      <c r="B315" s="194" t="s">
        <v>355</v>
      </c>
      <c r="C315" s="194" t="s">
        <v>479</v>
      </c>
      <c r="D315" s="195"/>
      <c r="E315" s="211">
        <v>10.5</v>
      </c>
      <c r="F315" s="201"/>
      <c r="G315" s="135">
        <f t="shared" si="5"/>
        <v>0</v>
      </c>
    </row>
    <row r="316" spans="1:7" ht="21.2" customHeight="1" x14ac:dyDescent="0.25">
      <c r="A316" s="193">
        <v>9781459840133</v>
      </c>
      <c r="B316" s="194" t="s">
        <v>356</v>
      </c>
      <c r="C316" s="194" t="s">
        <v>479</v>
      </c>
      <c r="D316" s="204" t="s">
        <v>4</v>
      </c>
      <c r="E316" s="211">
        <v>15.5</v>
      </c>
      <c r="F316" s="201"/>
      <c r="G316" s="135">
        <f t="shared" si="5"/>
        <v>0</v>
      </c>
    </row>
    <row r="317" spans="1:7" ht="21.2" customHeight="1" x14ac:dyDescent="0.25">
      <c r="A317" s="193">
        <v>9781338818857</v>
      </c>
      <c r="B317" s="194" t="s">
        <v>525</v>
      </c>
      <c r="C317" s="194" t="s">
        <v>479</v>
      </c>
      <c r="D317" s="195"/>
      <c r="E317" s="211">
        <v>7.25</v>
      </c>
      <c r="F317" s="201"/>
      <c r="G317" s="135">
        <f t="shared" si="5"/>
        <v>0</v>
      </c>
    </row>
    <row r="318" spans="1:7" ht="21.2" customHeight="1" x14ac:dyDescent="0.25">
      <c r="A318" s="193">
        <v>9781338883442</v>
      </c>
      <c r="B318" s="194" t="s">
        <v>526</v>
      </c>
      <c r="C318" s="194" t="s">
        <v>479</v>
      </c>
      <c r="D318" s="195"/>
      <c r="E318" s="211">
        <v>8.25</v>
      </c>
      <c r="F318" s="201"/>
      <c r="G318" s="135">
        <f t="shared" si="5"/>
        <v>0</v>
      </c>
    </row>
    <row r="319" spans="1:7" ht="21.2" customHeight="1" x14ac:dyDescent="0.25">
      <c r="A319" s="193">
        <v>9781338883497</v>
      </c>
      <c r="B319" s="194" t="s">
        <v>669</v>
      </c>
      <c r="C319" s="194" t="s">
        <v>479</v>
      </c>
      <c r="D319" s="195"/>
      <c r="E319" s="211">
        <v>8.25</v>
      </c>
      <c r="F319" s="201"/>
      <c r="G319" s="135">
        <f t="shared" si="5"/>
        <v>0</v>
      </c>
    </row>
    <row r="320" spans="1:7" ht="21.2" customHeight="1" x14ac:dyDescent="0.25">
      <c r="A320" s="193">
        <v>9781338805932</v>
      </c>
      <c r="B320" s="194" t="s">
        <v>358</v>
      </c>
      <c r="C320" s="194" t="s">
        <v>479</v>
      </c>
      <c r="D320" s="195"/>
      <c r="E320" s="211">
        <v>8.25</v>
      </c>
      <c r="F320" s="201"/>
      <c r="G320" s="135">
        <f t="shared" si="5"/>
        <v>0</v>
      </c>
    </row>
    <row r="321" spans="1:7" ht="21.2" customHeight="1" x14ac:dyDescent="0.25">
      <c r="A321" s="193">
        <v>9781338897067</v>
      </c>
      <c r="B321" s="194" t="s">
        <v>527</v>
      </c>
      <c r="C321" s="194" t="s">
        <v>479</v>
      </c>
      <c r="D321" s="204"/>
      <c r="E321" s="211">
        <v>8.25</v>
      </c>
      <c r="F321" s="201"/>
      <c r="G321" s="135">
        <f t="shared" si="5"/>
        <v>0</v>
      </c>
    </row>
    <row r="322" spans="1:7" ht="21.2" customHeight="1" x14ac:dyDescent="0.25">
      <c r="A322" s="193">
        <v>9781443198851</v>
      </c>
      <c r="B322" s="194" t="s">
        <v>528</v>
      </c>
      <c r="C322" s="194" t="s">
        <v>479</v>
      </c>
      <c r="D322" s="204" t="s">
        <v>4</v>
      </c>
      <c r="E322" s="211">
        <v>9.25</v>
      </c>
      <c r="F322" s="201"/>
      <c r="G322" s="135">
        <f t="shared" si="5"/>
        <v>0</v>
      </c>
    </row>
    <row r="323" spans="1:7" ht="21.2" customHeight="1" x14ac:dyDescent="0.25">
      <c r="A323" s="193">
        <v>9781443187695</v>
      </c>
      <c r="B323" s="194" t="s">
        <v>362</v>
      </c>
      <c r="C323" s="194" t="s">
        <v>479</v>
      </c>
      <c r="D323" s="204" t="s">
        <v>4</v>
      </c>
      <c r="E323" s="211">
        <v>9.5</v>
      </c>
      <c r="F323" s="201"/>
      <c r="G323" s="135">
        <f t="shared" si="5"/>
        <v>0</v>
      </c>
    </row>
    <row r="324" spans="1:7" ht="21.2" customHeight="1" x14ac:dyDescent="0.25">
      <c r="A324" s="193">
        <v>9781368094412</v>
      </c>
      <c r="B324" s="194" t="s">
        <v>363</v>
      </c>
      <c r="C324" s="194" t="s">
        <v>479</v>
      </c>
      <c r="D324" s="195"/>
      <c r="E324" s="211">
        <v>8.25</v>
      </c>
      <c r="F324" s="201"/>
      <c r="G324" s="135">
        <f t="shared" si="5"/>
        <v>0</v>
      </c>
    </row>
    <row r="325" spans="1:7" ht="21.2" customHeight="1" x14ac:dyDescent="0.25">
      <c r="A325" s="193">
        <v>9781368094344</v>
      </c>
      <c r="B325" s="194" t="s">
        <v>529</v>
      </c>
      <c r="C325" s="194" t="s">
        <v>479</v>
      </c>
      <c r="D325" s="204"/>
      <c r="E325" s="211">
        <v>8.25</v>
      </c>
      <c r="F325" s="201"/>
      <c r="G325" s="135">
        <f t="shared" si="5"/>
        <v>0</v>
      </c>
    </row>
    <row r="326" spans="1:7" ht="21.2" customHeight="1" x14ac:dyDescent="0.25">
      <c r="A326" s="193">
        <v>9781368076050</v>
      </c>
      <c r="B326" s="194" t="s">
        <v>364</v>
      </c>
      <c r="C326" s="194" t="s">
        <v>479</v>
      </c>
      <c r="D326" s="204"/>
      <c r="E326" s="211">
        <v>12.5</v>
      </c>
      <c r="F326" s="201"/>
      <c r="G326" s="135">
        <f t="shared" si="5"/>
        <v>0</v>
      </c>
    </row>
    <row r="327" spans="1:7" ht="21.2" customHeight="1" x14ac:dyDescent="0.25">
      <c r="A327" s="193">
        <v>9781368095099</v>
      </c>
      <c r="B327" s="194" t="s">
        <v>365</v>
      </c>
      <c r="C327" s="194" t="s">
        <v>479</v>
      </c>
      <c r="D327" s="204"/>
      <c r="E327" s="211">
        <v>8.25</v>
      </c>
      <c r="F327" s="201"/>
      <c r="G327" s="135">
        <f t="shared" si="5"/>
        <v>0</v>
      </c>
    </row>
    <row r="328" spans="1:7" ht="21.2" customHeight="1" x14ac:dyDescent="0.25">
      <c r="A328" s="193">
        <v>9781338888010</v>
      </c>
      <c r="B328" s="194" t="s">
        <v>366</v>
      </c>
      <c r="C328" s="194" t="s">
        <v>479</v>
      </c>
      <c r="D328" s="204"/>
      <c r="E328" s="211">
        <v>17.75</v>
      </c>
      <c r="F328" s="201"/>
      <c r="G328" s="135">
        <f t="shared" si="5"/>
        <v>0</v>
      </c>
    </row>
    <row r="329" spans="1:7" ht="21.2" customHeight="1" x14ac:dyDescent="0.25">
      <c r="A329" s="193">
        <v>9780736442541</v>
      </c>
      <c r="B329" s="194" t="s">
        <v>530</v>
      </c>
      <c r="C329" s="194" t="s">
        <v>479</v>
      </c>
      <c r="D329" s="195"/>
      <c r="E329" s="211">
        <v>8.25</v>
      </c>
      <c r="F329" s="201"/>
      <c r="G329" s="135">
        <f t="shared" si="5"/>
        <v>0</v>
      </c>
    </row>
    <row r="330" spans="1:7" ht="21.2" customHeight="1" x14ac:dyDescent="0.25">
      <c r="A330" s="193">
        <v>9781339006963</v>
      </c>
      <c r="B330" s="194" t="s">
        <v>670</v>
      </c>
      <c r="C330" s="194" t="s">
        <v>479</v>
      </c>
      <c r="D330" s="204"/>
      <c r="E330" s="211">
        <v>12.5</v>
      </c>
      <c r="F330" s="201"/>
      <c r="G330" s="135">
        <f t="shared" si="5"/>
        <v>0</v>
      </c>
    </row>
    <row r="331" spans="1:7" ht="21.2" customHeight="1" x14ac:dyDescent="0.25">
      <c r="A331" s="193">
        <v>9780593646045</v>
      </c>
      <c r="B331" s="194" t="s">
        <v>367</v>
      </c>
      <c r="C331" s="194" t="s">
        <v>479</v>
      </c>
      <c r="D331" s="204"/>
      <c r="E331" s="211">
        <v>8.25</v>
      </c>
      <c r="F331" s="201"/>
      <c r="G331" s="135">
        <f t="shared" si="5"/>
        <v>0</v>
      </c>
    </row>
    <row r="332" spans="1:7" ht="21.2" customHeight="1" x14ac:dyDescent="0.25">
      <c r="A332" s="193">
        <v>9781836423416</v>
      </c>
      <c r="B332" s="194" t="s">
        <v>827</v>
      </c>
      <c r="C332" s="194" t="s">
        <v>479</v>
      </c>
      <c r="D332" s="195"/>
      <c r="E332" s="211">
        <v>12.5</v>
      </c>
      <c r="F332" s="201"/>
      <c r="G332" s="135">
        <f t="shared" si="5"/>
        <v>0</v>
      </c>
    </row>
    <row r="333" spans="1:7" ht="21.2" customHeight="1" x14ac:dyDescent="0.25">
      <c r="A333" s="193">
        <v>9781443128377</v>
      </c>
      <c r="B333" s="194" t="s">
        <v>477</v>
      </c>
      <c r="C333" s="194" t="s">
        <v>479</v>
      </c>
      <c r="D333" s="204" t="s">
        <v>4</v>
      </c>
      <c r="E333" s="211">
        <v>9.25</v>
      </c>
      <c r="F333" s="201"/>
      <c r="G333" s="135">
        <f t="shared" si="5"/>
        <v>0</v>
      </c>
    </row>
    <row r="334" spans="1:7" ht="21.2" customHeight="1" x14ac:dyDescent="0.25">
      <c r="A334" s="193">
        <v>9781039706804</v>
      </c>
      <c r="B334" s="194" t="s">
        <v>828</v>
      </c>
      <c r="C334" s="194" t="s">
        <v>479</v>
      </c>
      <c r="D334" s="204" t="s">
        <v>4</v>
      </c>
      <c r="E334" s="211">
        <v>10.5</v>
      </c>
      <c r="F334" s="201"/>
      <c r="G334" s="135">
        <f t="shared" si="5"/>
        <v>0</v>
      </c>
    </row>
    <row r="335" spans="1:7" ht="21.2" customHeight="1" x14ac:dyDescent="0.25">
      <c r="A335" s="193">
        <v>9781338879131</v>
      </c>
      <c r="B335" s="194" t="s">
        <v>369</v>
      </c>
      <c r="C335" s="194" t="s">
        <v>479</v>
      </c>
      <c r="D335" s="195"/>
      <c r="E335" s="211">
        <v>9.25</v>
      </c>
      <c r="F335" s="201"/>
      <c r="G335" s="135">
        <f t="shared" ref="G335:G385" si="6">+F335*E335</f>
        <v>0</v>
      </c>
    </row>
    <row r="336" spans="1:7" ht="21.2" customHeight="1" x14ac:dyDescent="0.25">
      <c r="A336" s="193">
        <v>9781338879117</v>
      </c>
      <c r="B336" s="194" t="s">
        <v>368</v>
      </c>
      <c r="C336" s="194" t="s">
        <v>479</v>
      </c>
      <c r="D336" s="195"/>
      <c r="E336" s="211">
        <v>8.5</v>
      </c>
      <c r="F336" s="201"/>
      <c r="G336" s="135">
        <f t="shared" si="6"/>
        <v>0</v>
      </c>
    </row>
    <row r="337" spans="1:7" ht="21.2" customHeight="1" x14ac:dyDescent="0.25">
      <c r="A337" s="193">
        <v>9781546138129</v>
      </c>
      <c r="B337" s="194" t="s">
        <v>829</v>
      </c>
      <c r="C337" s="194" t="s">
        <v>479</v>
      </c>
      <c r="D337" s="195"/>
      <c r="E337" s="211">
        <v>12.5</v>
      </c>
      <c r="F337" s="201"/>
      <c r="G337" s="135">
        <f t="shared" si="6"/>
        <v>0</v>
      </c>
    </row>
    <row r="338" spans="1:7" ht="21.2" customHeight="1" x14ac:dyDescent="0.25">
      <c r="A338" s="193">
        <v>9781338812565</v>
      </c>
      <c r="B338" s="194" t="s">
        <v>531</v>
      </c>
      <c r="C338" s="194" t="s">
        <v>479</v>
      </c>
      <c r="D338" s="204"/>
      <c r="E338" s="211">
        <v>10.5</v>
      </c>
      <c r="F338" s="201"/>
      <c r="G338" s="135">
        <f t="shared" si="6"/>
        <v>0</v>
      </c>
    </row>
    <row r="339" spans="1:7" ht="21.2" customHeight="1" x14ac:dyDescent="0.25">
      <c r="A339" s="193">
        <v>9781039701762</v>
      </c>
      <c r="B339" s="194" t="s">
        <v>370</v>
      </c>
      <c r="C339" s="194" t="s">
        <v>479</v>
      </c>
      <c r="D339" s="195"/>
      <c r="E339" s="211">
        <v>9.25</v>
      </c>
      <c r="F339" s="201"/>
      <c r="G339" s="135">
        <f t="shared" si="6"/>
        <v>0</v>
      </c>
    </row>
    <row r="340" spans="1:7" ht="21.2" customHeight="1" x14ac:dyDescent="0.25">
      <c r="A340" s="193">
        <v>9781338875843</v>
      </c>
      <c r="B340" s="194" t="s">
        <v>371</v>
      </c>
      <c r="C340" s="194" t="s">
        <v>479</v>
      </c>
      <c r="D340" s="195"/>
      <c r="E340" s="211">
        <v>12.5</v>
      </c>
      <c r="F340" s="201"/>
      <c r="G340" s="135">
        <f t="shared" si="6"/>
        <v>0</v>
      </c>
    </row>
    <row r="341" spans="1:7" ht="21.2" customHeight="1" x14ac:dyDescent="0.25">
      <c r="A341" s="193">
        <v>9781339016559</v>
      </c>
      <c r="B341" s="194" t="s">
        <v>373</v>
      </c>
      <c r="C341" s="194" t="s">
        <v>479</v>
      </c>
      <c r="D341" s="195"/>
      <c r="E341" s="211">
        <v>15.75</v>
      </c>
      <c r="F341" s="201"/>
      <c r="G341" s="135">
        <f t="shared" si="6"/>
        <v>0</v>
      </c>
    </row>
    <row r="342" spans="1:7" ht="21.2" customHeight="1" x14ac:dyDescent="0.25">
      <c r="A342" s="193">
        <v>9781772274714</v>
      </c>
      <c r="B342" s="194" t="s">
        <v>374</v>
      </c>
      <c r="C342" s="194" t="s">
        <v>479</v>
      </c>
      <c r="D342" s="204" t="s">
        <v>4</v>
      </c>
      <c r="E342" s="211">
        <v>14.5</v>
      </c>
      <c r="F342" s="201"/>
      <c r="G342" s="135">
        <f t="shared" si="6"/>
        <v>0</v>
      </c>
    </row>
    <row r="343" spans="1:7" ht="21.2" customHeight="1" x14ac:dyDescent="0.25">
      <c r="A343" s="193">
        <v>9781771476096</v>
      </c>
      <c r="B343" s="194" t="s">
        <v>375</v>
      </c>
      <c r="C343" s="194" t="s">
        <v>479</v>
      </c>
      <c r="D343" s="204" t="s">
        <v>4</v>
      </c>
      <c r="E343" s="211">
        <v>11.5</v>
      </c>
      <c r="F343" s="201"/>
      <c r="G343" s="135">
        <f t="shared" si="6"/>
        <v>0</v>
      </c>
    </row>
    <row r="344" spans="1:7" ht="21.2" customHeight="1" x14ac:dyDescent="0.25">
      <c r="A344" s="193">
        <v>9780593646847</v>
      </c>
      <c r="B344" s="194" t="s">
        <v>830</v>
      </c>
      <c r="C344" s="194" t="s">
        <v>479</v>
      </c>
      <c r="D344" s="204"/>
      <c r="E344" s="211">
        <v>8.25</v>
      </c>
      <c r="F344" s="201"/>
      <c r="G344" s="135">
        <f t="shared" si="6"/>
        <v>0</v>
      </c>
    </row>
    <row r="345" spans="1:7" ht="21.2" customHeight="1" x14ac:dyDescent="0.25">
      <c r="A345" s="193">
        <v>9781772274707</v>
      </c>
      <c r="B345" s="194" t="s">
        <v>376</v>
      </c>
      <c r="C345" s="194" t="s">
        <v>479</v>
      </c>
      <c r="D345" s="204" t="s">
        <v>4</v>
      </c>
      <c r="E345" s="211">
        <v>14.5</v>
      </c>
      <c r="F345" s="201"/>
      <c r="G345" s="135">
        <f t="shared" si="6"/>
        <v>0</v>
      </c>
    </row>
    <row r="346" spans="1:7" ht="21.2" customHeight="1" x14ac:dyDescent="0.25">
      <c r="A346" s="193">
        <v>9781338826784</v>
      </c>
      <c r="B346" s="194" t="s">
        <v>532</v>
      </c>
      <c r="C346" s="194" t="s">
        <v>479</v>
      </c>
      <c r="D346" s="204"/>
      <c r="E346" s="211">
        <v>7.25</v>
      </c>
      <c r="F346" s="201"/>
      <c r="G346" s="135">
        <f t="shared" si="6"/>
        <v>0</v>
      </c>
    </row>
    <row r="347" spans="1:7" ht="21.2" customHeight="1" x14ac:dyDescent="0.25">
      <c r="A347" s="193">
        <v>9781803371368</v>
      </c>
      <c r="B347" s="194" t="s">
        <v>377</v>
      </c>
      <c r="C347" s="194" t="s">
        <v>479</v>
      </c>
      <c r="D347" s="195"/>
      <c r="E347" s="211">
        <v>9.25</v>
      </c>
      <c r="F347" s="201"/>
      <c r="G347" s="135">
        <f t="shared" si="6"/>
        <v>0</v>
      </c>
    </row>
    <row r="348" spans="1:7" ht="21.2" customHeight="1" x14ac:dyDescent="0.25">
      <c r="A348" s="193">
        <v>9781443128605</v>
      </c>
      <c r="B348" s="194" t="s">
        <v>533</v>
      </c>
      <c r="C348" s="194" t="s">
        <v>479</v>
      </c>
      <c r="D348" s="204" t="s">
        <v>4</v>
      </c>
      <c r="E348" s="211">
        <v>9.25</v>
      </c>
      <c r="F348" s="201"/>
      <c r="G348" s="135">
        <f t="shared" si="6"/>
        <v>0</v>
      </c>
    </row>
    <row r="349" spans="1:7" ht="21.2" customHeight="1" x14ac:dyDescent="0.25">
      <c r="A349" s="193">
        <v>9781546170853</v>
      </c>
      <c r="B349" s="194" t="s">
        <v>671</v>
      </c>
      <c r="C349" s="194" t="s">
        <v>479</v>
      </c>
      <c r="D349" s="204"/>
      <c r="E349" s="211">
        <v>10.5</v>
      </c>
      <c r="F349" s="201"/>
      <c r="G349" s="135">
        <f t="shared" si="6"/>
        <v>0</v>
      </c>
    </row>
    <row r="350" spans="1:7" ht="21.2" customHeight="1" x14ac:dyDescent="0.25">
      <c r="A350" s="193">
        <v>9798225025793</v>
      </c>
      <c r="B350" s="194" t="s">
        <v>831</v>
      </c>
      <c r="C350" s="194" t="s">
        <v>479</v>
      </c>
      <c r="D350" s="204"/>
      <c r="E350" s="211">
        <v>10.5</v>
      </c>
      <c r="F350" s="201"/>
      <c r="G350" s="135">
        <f t="shared" si="6"/>
        <v>0</v>
      </c>
    </row>
    <row r="351" spans="1:7" ht="21.2" customHeight="1" x14ac:dyDescent="0.25">
      <c r="A351" s="193">
        <v>9781339029511</v>
      </c>
      <c r="B351" s="194" t="s">
        <v>378</v>
      </c>
      <c r="C351" s="194" t="s">
        <v>479</v>
      </c>
      <c r="D351" s="195"/>
      <c r="E351" s="211">
        <v>3</v>
      </c>
      <c r="F351" s="201"/>
      <c r="G351" s="135">
        <f t="shared" si="6"/>
        <v>0</v>
      </c>
    </row>
    <row r="352" spans="1:7" ht="21.2" customHeight="1" x14ac:dyDescent="0.25">
      <c r="A352" s="193">
        <v>9781546142324</v>
      </c>
      <c r="B352" s="194" t="s">
        <v>534</v>
      </c>
      <c r="C352" s="194" t="s">
        <v>479</v>
      </c>
      <c r="D352" s="195"/>
      <c r="E352" s="211">
        <v>10.5</v>
      </c>
      <c r="F352" s="201"/>
      <c r="G352" s="135">
        <f t="shared" si="6"/>
        <v>0</v>
      </c>
    </row>
    <row r="353" spans="1:7" ht="21.2" customHeight="1" x14ac:dyDescent="0.25">
      <c r="A353" s="193">
        <v>9781443194037</v>
      </c>
      <c r="B353" s="194" t="s">
        <v>379</v>
      </c>
      <c r="C353" s="194" t="s">
        <v>479</v>
      </c>
      <c r="D353" s="204" t="s">
        <v>4</v>
      </c>
      <c r="E353" s="211">
        <v>10</v>
      </c>
      <c r="F353" s="201"/>
      <c r="G353" s="135">
        <f t="shared" si="6"/>
        <v>0</v>
      </c>
    </row>
    <row r="354" spans="1:7" ht="21.2" customHeight="1" x14ac:dyDescent="0.25">
      <c r="A354" s="193">
        <v>9781443175081</v>
      </c>
      <c r="B354" s="194" t="s">
        <v>380</v>
      </c>
      <c r="C354" s="194" t="s">
        <v>479</v>
      </c>
      <c r="D354" s="204" t="s">
        <v>4</v>
      </c>
      <c r="E354" s="211">
        <v>10</v>
      </c>
      <c r="F354" s="201"/>
      <c r="G354" s="135">
        <f t="shared" si="6"/>
        <v>0</v>
      </c>
    </row>
    <row r="355" spans="1:7" ht="21.2" customHeight="1" x14ac:dyDescent="0.25">
      <c r="A355" s="193">
        <v>9781339031200</v>
      </c>
      <c r="B355" s="194" t="s">
        <v>381</v>
      </c>
      <c r="C355" s="194" t="s">
        <v>479</v>
      </c>
      <c r="D355" s="204"/>
      <c r="E355" s="211">
        <v>10.5</v>
      </c>
      <c r="F355" s="201"/>
      <c r="G355" s="135">
        <f t="shared" si="6"/>
        <v>0</v>
      </c>
    </row>
    <row r="356" spans="1:7" ht="21.2" customHeight="1" x14ac:dyDescent="0.25">
      <c r="A356" s="193">
        <v>9781546164500</v>
      </c>
      <c r="B356" s="194" t="s">
        <v>672</v>
      </c>
      <c r="C356" s="194" t="s">
        <v>479</v>
      </c>
      <c r="D356" s="195"/>
      <c r="E356" s="211">
        <v>10.5</v>
      </c>
      <c r="F356" s="201"/>
      <c r="G356" s="135">
        <f t="shared" si="6"/>
        <v>0</v>
      </c>
    </row>
    <row r="357" spans="1:7" ht="21.2" customHeight="1" x14ac:dyDescent="0.25">
      <c r="A357" s="193">
        <v>9781039713642</v>
      </c>
      <c r="B357" s="194" t="s">
        <v>832</v>
      </c>
      <c r="C357" s="194" t="s">
        <v>479</v>
      </c>
      <c r="D357" s="195"/>
      <c r="E357" s="211">
        <v>9.25</v>
      </c>
      <c r="F357" s="201"/>
      <c r="G357" s="135">
        <f t="shared" si="6"/>
        <v>0</v>
      </c>
    </row>
    <row r="358" spans="1:7" ht="21.2" customHeight="1" x14ac:dyDescent="0.25">
      <c r="A358" s="193">
        <v>9781339035666</v>
      </c>
      <c r="B358" s="194" t="s">
        <v>535</v>
      </c>
      <c r="C358" s="194" t="s">
        <v>479</v>
      </c>
      <c r="D358" s="204"/>
      <c r="E358" s="211">
        <v>10.5</v>
      </c>
      <c r="F358" s="201"/>
      <c r="G358" s="135">
        <f t="shared" si="6"/>
        <v>0</v>
      </c>
    </row>
    <row r="359" spans="1:7" ht="21.2" customHeight="1" x14ac:dyDescent="0.25">
      <c r="A359" s="193">
        <v>9781338891065</v>
      </c>
      <c r="B359" s="194" t="s">
        <v>384</v>
      </c>
      <c r="C359" s="194" t="s">
        <v>479</v>
      </c>
      <c r="D359" s="195"/>
      <c r="E359" s="211">
        <v>11.25</v>
      </c>
      <c r="F359" s="201"/>
      <c r="G359" s="135">
        <f t="shared" si="6"/>
        <v>0</v>
      </c>
    </row>
    <row r="360" spans="1:7" ht="21.2" customHeight="1" x14ac:dyDescent="0.25">
      <c r="A360" s="193">
        <v>9781546148432</v>
      </c>
      <c r="B360" s="194" t="s">
        <v>833</v>
      </c>
      <c r="C360" s="194" t="s">
        <v>480</v>
      </c>
      <c r="D360" s="195"/>
      <c r="E360" s="211">
        <v>14.5</v>
      </c>
      <c r="F360" s="201"/>
      <c r="G360" s="135">
        <f t="shared" si="6"/>
        <v>0</v>
      </c>
    </row>
    <row r="361" spans="1:7" ht="21.2" customHeight="1" x14ac:dyDescent="0.25">
      <c r="A361" s="193">
        <v>9780711280427</v>
      </c>
      <c r="B361" s="194" t="s">
        <v>385</v>
      </c>
      <c r="C361" s="194" t="s">
        <v>480</v>
      </c>
      <c r="D361" s="195"/>
      <c r="E361" s="211">
        <v>6</v>
      </c>
      <c r="F361" s="201"/>
      <c r="G361" s="135">
        <f t="shared" si="6"/>
        <v>0</v>
      </c>
    </row>
    <row r="362" spans="1:7" ht="21.2" customHeight="1" x14ac:dyDescent="0.25">
      <c r="A362" s="193">
        <v>9780063329508</v>
      </c>
      <c r="B362" s="194" t="s">
        <v>386</v>
      </c>
      <c r="C362" s="194" t="s">
        <v>480</v>
      </c>
      <c r="D362" s="195"/>
      <c r="E362" s="211">
        <v>26.25</v>
      </c>
      <c r="F362" s="201"/>
      <c r="G362" s="135">
        <f t="shared" si="6"/>
        <v>0</v>
      </c>
    </row>
    <row r="363" spans="1:7" ht="21.2" customHeight="1" x14ac:dyDescent="0.25">
      <c r="A363" s="193">
        <v>9781039710047</v>
      </c>
      <c r="B363" s="194" t="s">
        <v>536</v>
      </c>
      <c r="C363" s="194" t="s">
        <v>480</v>
      </c>
      <c r="D363" s="204" t="s">
        <v>4</v>
      </c>
      <c r="E363" s="211">
        <v>9.25</v>
      </c>
      <c r="F363" s="201"/>
      <c r="G363" s="135">
        <f t="shared" si="6"/>
        <v>0</v>
      </c>
    </row>
    <row r="364" spans="1:7" ht="21.2" customHeight="1" x14ac:dyDescent="0.25">
      <c r="A364" s="193">
        <v>9781338858716</v>
      </c>
      <c r="B364" s="194" t="s">
        <v>537</v>
      </c>
      <c r="C364" s="194" t="s">
        <v>480</v>
      </c>
      <c r="D364" s="204"/>
      <c r="E364" s="211">
        <v>10.5</v>
      </c>
      <c r="F364" s="201"/>
      <c r="G364" s="135">
        <f t="shared" si="6"/>
        <v>0</v>
      </c>
    </row>
    <row r="365" spans="1:7" ht="21.2" customHeight="1" x14ac:dyDescent="0.25">
      <c r="A365" s="193">
        <v>9781338858785</v>
      </c>
      <c r="B365" s="194" t="s">
        <v>387</v>
      </c>
      <c r="C365" s="194" t="s">
        <v>480</v>
      </c>
      <c r="D365" s="195"/>
      <c r="E365" s="211">
        <v>10.5</v>
      </c>
      <c r="F365" s="201"/>
      <c r="G365" s="135">
        <f t="shared" si="6"/>
        <v>0</v>
      </c>
    </row>
    <row r="366" spans="1:7" ht="21.2" customHeight="1" x14ac:dyDescent="0.25">
      <c r="A366" s="193">
        <v>9781454952770</v>
      </c>
      <c r="B366" s="194" t="s">
        <v>388</v>
      </c>
      <c r="C366" s="194" t="s">
        <v>480</v>
      </c>
      <c r="D366" s="204"/>
      <c r="E366" s="211">
        <v>26.25</v>
      </c>
      <c r="F366" s="201"/>
      <c r="G366" s="135">
        <f t="shared" si="6"/>
        <v>0</v>
      </c>
    </row>
    <row r="367" spans="1:7" ht="21.2" customHeight="1" x14ac:dyDescent="0.25">
      <c r="A367" s="193">
        <v>9781039702042</v>
      </c>
      <c r="B367" s="194" t="s">
        <v>538</v>
      </c>
      <c r="C367" s="194" t="s">
        <v>480</v>
      </c>
      <c r="D367" s="204" t="s">
        <v>4</v>
      </c>
      <c r="E367" s="211">
        <v>9.25</v>
      </c>
      <c r="F367" s="201"/>
      <c r="G367" s="135">
        <f t="shared" si="6"/>
        <v>0</v>
      </c>
    </row>
    <row r="368" spans="1:7" ht="21.2" customHeight="1" x14ac:dyDescent="0.25">
      <c r="A368" s="193">
        <v>9781772603347</v>
      </c>
      <c r="B368" s="194" t="s">
        <v>389</v>
      </c>
      <c r="C368" s="194" t="s">
        <v>480</v>
      </c>
      <c r="D368" s="204" t="s">
        <v>4</v>
      </c>
      <c r="E368" s="211">
        <v>13.5</v>
      </c>
      <c r="F368" s="201"/>
      <c r="G368" s="135">
        <f t="shared" si="6"/>
        <v>0</v>
      </c>
    </row>
    <row r="369" spans="1:7" ht="21.2" customHeight="1" x14ac:dyDescent="0.25">
      <c r="A369" s="193">
        <v>9781443190268</v>
      </c>
      <c r="B369" s="194" t="s">
        <v>390</v>
      </c>
      <c r="C369" s="194" t="s">
        <v>480</v>
      </c>
      <c r="D369" s="204" t="s">
        <v>4</v>
      </c>
      <c r="E369" s="211">
        <v>9.25</v>
      </c>
      <c r="F369" s="201"/>
      <c r="G369" s="135">
        <f t="shared" si="6"/>
        <v>0</v>
      </c>
    </row>
    <row r="370" spans="1:7" ht="21.2" customHeight="1" x14ac:dyDescent="0.25">
      <c r="A370" s="193">
        <v>9781836424062</v>
      </c>
      <c r="B370" s="194" t="s">
        <v>834</v>
      </c>
      <c r="C370" s="194" t="s">
        <v>480</v>
      </c>
      <c r="D370" s="195"/>
      <c r="E370" s="211">
        <v>3</v>
      </c>
      <c r="F370" s="201"/>
      <c r="G370" s="135">
        <f t="shared" si="6"/>
        <v>0</v>
      </c>
    </row>
    <row r="371" spans="1:7" ht="21.2" customHeight="1" x14ac:dyDescent="0.25">
      <c r="A371" s="193">
        <v>9781039700673</v>
      </c>
      <c r="B371" s="194" t="s">
        <v>835</v>
      </c>
      <c r="C371" s="194" t="s">
        <v>480</v>
      </c>
      <c r="D371" s="204" t="s">
        <v>4</v>
      </c>
      <c r="E371" s="211">
        <v>9.25</v>
      </c>
      <c r="F371" s="201"/>
      <c r="G371" s="135">
        <f t="shared" si="6"/>
        <v>0</v>
      </c>
    </row>
    <row r="372" spans="1:7" ht="21.2" customHeight="1" x14ac:dyDescent="0.25">
      <c r="A372" s="193">
        <v>9781039701816</v>
      </c>
      <c r="B372" s="194" t="s">
        <v>391</v>
      </c>
      <c r="C372" s="194" t="s">
        <v>480</v>
      </c>
      <c r="D372" s="204" t="s">
        <v>4</v>
      </c>
      <c r="E372" s="211">
        <v>15.75</v>
      </c>
      <c r="F372" s="201"/>
      <c r="G372" s="135">
        <f t="shared" si="6"/>
        <v>0</v>
      </c>
    </row>
    <row r="373" spans="1:7" ht="21.2" customHeight="1" x14ac:dyDescent="0.25">
      <c r="A373" s="193">
        <v>9781546122678</v>
      </c>
      <c r="B373" s="194" t="s">
        <v>392</v>
      </c>
      <c r="C373" s="194" t="s">
        <v>480</v>
      </c>
      <c r="D373" s="204"/>
      <c r="E373" s="211">
        <v>10.5</v>
      </c>
      <c r="F373" s="201"/>
      <c r="G373" s="135">
        <f t="shared" si="6"/>
        <v>0</v>
      </c>
    </row>
    <row r="374" spans="1:7" ht="21.2" customHeight="1" x14ac:dyDescent="0.25">
      <c r="A374" s="193">
        <v>9798225023874</v>
      </c>
      <c r="B374" s="194" t="s">
        <v>836</v>
      </c>
      <c r="C374" s="194" t="s">
        <v>480</v>
      </c>
      <c r="D374" s="195"/>
      <c r="E374" s="211">
        <v>13</v>
      </c>
      <c r="F374" s="201"/>
      <c r="G374" s="135">
        <f t="shared" si="6"/>
        <v>0</v>
      </c>
    </row>
    <row r="375" spans="1:7" ht="21.2" customHeight="1" x14ac:dyDescent="0.25">
      <c r="A375" s="193">
        <v>9781443196246</v>
      </c>
      <c r="B375" s="194" t="s">
        <v>328</v>
      </c>
      <c r="C375" s="194" t="s">
        <v>480</v>
      </c>
      <c r="D375" s="204" t="s">
        <v>4</v>
      </c>
      <c r="E375" s="211">
        <v>9.25</v>
      </c>
      <c r="F375" s="201"/>
      <c r="G375" s="135">
        <f t="shared" si="6"/>
        <v>0</v>
      </c>
    </row>
    <row r="376" spans="1:7" ht="21.2" customHeight="1" x14ac:dyDescent="0.25">
      <c r="A376" s="193">
        <v>9781546109433</v>
      </c>
      <c r="B376" s="194" t="s">
        <v>673</v>
      </c>
      <c r="C376" s="194" t="s">
        <v>480</v>
      </c>
      <c r="D376" s="204"/>
      <c r="E376" s="211">
        <v>14.5</v>
      </c>
      <c r="F376" s="201"/>
      <c r="G376" s="135">
        <f t="shared" si="6"/>
        <v>0</v>
      </c>
    </row>
    <row r="377" spans="1:7" ht="21.2" customHeight="1" x14ac:dyDescent="0.25">
      <c r="A377" s="193">
        <v>9780063096103</v>
      </c>
      <c r="B377" s="194" t="s">
        <v>837</v>
      </c>
      <c r="C377" s="194" t="s">
        <v>705</v>
      </c>
      <c r="D377" s="195"/>
      <c r="E377" s="211">
        <v>7.5</v>
      </c>
      <c r="F377" s="201"/>
      <c r="G377" s="135">
        <f t="shared" si="6"/>
        <v>0</v>
      </c>
    </row>
    <row r="378" spans="1:7" ht="21.2" customHeight="1" x14ac:dyDescent="0.25">
      <c r="A378" s="193">
        <v>9781546109839</v>
      </c>
      <c r="B378" s="194" t="s">
        <v>539</v>
      </c>
      <c r="C378" s="194" t="s">
        <v>481</v>
      </c>
      <c r="D378" s="195"/>
      <c r="E378" s="211">
        <v>8.25</v>
      </c>
      <c r="F378" s="201"/>
      <c r="G378" s="135">
        <f t="shared" si="6"/>
        <v>0</v>
      </c>
    </row>
    <row r="379" spans="1:7" ht="21.2" customHeight="1" x14ac:dyDescent="0.25">
      <c r="A379" s="193">
        <v>9781339020037</v>
      </c>
      <c r="B379" s="194" t="s">
        <v>393</v>
      </c>
      <c r="C379" s="194" t="s">
        <v>481</v>
      </c>
      <c r="D379" s="204"/>
      <c r="E379" s="211">
        <v>14.5</v>
      </c>
      <c r="F379" s="201"/>
      <c r="G379" s="135">
        <f t="shared" si="6"/>
        <v>0</v>
      </c>
    </row>
    <row r="380" spans="1:7" ht="21.2" customHeight="1" x14ac:dyDescent="0.25">
      <c r="A380" s="193">
        <v>9798225013301</v>
      </c>
      <c r="B380" s="194" t="s">
        <v>838</v>
      </c>
      <c r="C380" s="194" t="s">
        <v>481</v>
      </c>
      <c r="D380" s="204"/>
      <c r="E380" s="211">
        <v>29.99</v>
      </c>
      <c r="F380" s="201"/>
      <c r="G380" s="135">
        <f t="shared" si="6"/>
        <v>0</v>
      </c>
    </row>
    <row r="381" spans="1:7" ht="21.2" customHeight="1" x14ac:dyDescent="0.25">
      <c r="A381" s="193">
        <v>9781338866162</v>
      </c>
      <c r="B381" s="194" t="s">
        <v>248</v>
      </c>
      <c r="C381" s="194" t="s">
        <v>481</v>
      </c>
      <c r="D381" s="204"/>
      <c r="E381" s="211">
        <v>14.5</v>
      </c>
      <c r="F381" s="201"/>
      <c r="G381" s="135">
        <f t="shared" si="6"/>
        <v>0</v>
      </c>
    </row>
    <row r="382" spans="1:7" ht="21.2" customHeight="1" x14ac:dyDescent="0.25">
      <c r="A382" s="193">
        <v>9798225024550</v>
      </c>
      <c r="B382" s="194" t="s">
        <v>540</v>
      </c>
      <c r="C382" s="194" t="s">
        <v>481</v>
      </c>
      <c r="D382" s="204"/>
      <c r="E382" s="211">
        <v>7.5</v>
      </c>
      <c r="F382" s="201"/>
      <c r="G382" s="135">
        <f t="shared" si="6"/>
        <v>0</v>
      </c>
    </row>
    <row r="383" spans="1:7" ht="21.2" customHeight="1" x14ac:dyDescent="0.25">
      <c r="A383" s="193">
        <v>9781546122456</v>
      </c>
      <c r="B383" s="194" t="s">
        <v>839</v>
      </c>
      <c r="C383" s="194" t="s">
        <v>481</v>
      </c>
      <c r="D383" s="204"/>
      <c r="E383" s="211">
        <v>9.25</v>
      </c>
      <c r="F383" s="201"/>
      <c r="G383" s="135">
        <f t="shared" si="6"/>
        <v>0</v>
      </c>
    </row>
    <row r="384" spans="1:7" ht="21.2" customHeight="1" x14ac:dyDescent="0.25">
      <c r="A384" s="193">
        <v>9781546122425</v>
      </c>
      <c r="B384" s="194" t="s">
        <v>674</v>
      </c>
      <c r="C384" s="194" t="s">
        <v>481</v>
      </c>
      <c r="D384" s="204"/>
      <c r="E384" s="211">
        <v>9.25</v>
      </c>
      <c r="F384" s="201"/>
      <c r="G384" s="135">
        <f t="shared" si="6"/>
        <v>0</v>
      </c>
    </row>
    <row r="385" spans="1:7" ht="21.2" customHeight="1" x14ac:dyDescent="0.25">
      <c r="A385" s="193">
        <v>9781546166573</v>
      </c>
      <c r="B385" s="194" t="s">
        <v>840</v>
      </c>
      <c r="C385" s="194" t="s">
        <v>481</v>
      </c>
      <c r="D385" s="195"/>
      <c r="E385" s="211">
        <v>15.5</v>
      </c>
      <c r="F385" s="201"/>
      <c r="G385" s="135">
        <f t="shared" si="6"/>
        <v>0</v>
      </c>
    </row>
    <row r="386" spans="1:7" ht="21.2" customHeight="1" x14ac:dyDescent="0.25">
      <c r="A386" s="193">
        <v>9781338847086</v>
      </c>
      <c r="B386" s="194" t="s">
        <v>394</v>
      </c>
      <c r="C386" s="194" t="s">
        <v>481</v>
      </c>
      <c r="D386" s="204"/>
      <c r="E386" s="211">
        <v>8.25</v>
      </c>
      <c r="F386" s="201"/>
      <c r="G386" s="135">
        <f t="shared" ref="G386:G440" si="7">+F386*E386</f>
        <v>0</v>
      </c>
    </row>
    <row r="387" spans="1:7" ht="21.2" customHeight="1" x14ac:dyDescent="0.25">
      <c r="A387" s="193">
        <v>9780439946582</v>
      </c>
      <c r="B387" s="194" t="s">
        <v>675</v>
      </c>
      <c r="C387" s="194" t="s">
        <v>481</v>
      </c>
      <c r="D387" s="204" t="s">
        <v>4</v>
      </c>
      <c r="E387" s="211">
        <v>5</v>
      </c>
      <c r="F387" s="201"/>
      <c r="G387" s="135">
        <f t="shared" si="7"/>
        <v>0</v>
      </c>
    </row>
    <row r="388" spans="1:7" ht="21.2" customHeight="1" x14ac:dyDescent="0.25">
      <c r="A388" s="193">
        <v>9781339041247</v>
      </c>
      <c r="B388" s="194" t="s">
        <v>541</v>
      </c>
      <c r="C388" s="194" t="s">
        <v>481</v>
      </c>
      <c r="D388" s="204"/>
      <c r="E388" s="211">
        <v>9.25</v>
      </c>
      <c r="F388" s="201"/>
      <c r="G388" s="135">
        <f t="shared" si="7"/>
        <v>0</v>
      </c>
    </row>
    <row r="389" spans="1:7" ht="21.2" customHeight="1" x14ac:dyDescent="0.25">
      <c r="A389" s="193">
        <v>9781546139188</v>
      </c>
      <c r="B389" s="194" t="s">
        <v>841</v>
      </c>
      <c r="C389" s="194" t="s">
        <v>481</v>
      </c>
      <c r="D389" s="204"/>
      <c r="E389" s="211">
        <v>9.25</v>
      </c>
      <c r="F389" s="201"/>
      <c r="G389" s="135">
        <f t="shared" si="7"/>
        <v>0</v>
      </c>
    </row>
    <row r="390" spans="1:7" ht="21.2" customHeight="1" x14ac:dyDescent="0.25">
      <c r="A390" s="193">
        <v>9781338877632</v>
      </c>
      <c r="B390" s="194" t="s">
        <v>542</v>
      </c>
      <c r="C390" s="194" t="s">
        <v>481</v>
      </c>
      <c r="D390" s="204"/>
      <c r="E390" s="211">
        <v>9.25</v>
      </c>
      <c r="F390" s="201"/>
      <c r="G390" s="135">
        <f t="shared" si="7"/>
        <v>0</v>
      </c>
    </row>
    <row r="391" spans="1:7" ht="21.2" customHeight="1" x14ac:dyDescent="0.25">
      <c r="A391" s="193">
        <v>9781338828832</v>
      </c>
      <c r="B391" s="194" t="s">
        <v>543</v>
      </c>
      <c r="C391" s="194" t="s">
        <v>481</v>
      </c>
      <c r="D391" s="204"/>
      <c r="E391" s="211">
        <v>9.25</v>
      </c>
      <c r="F391" s="201"/>
      <c r="G391" s="135">
        <f t="shared" si="7"/>
        <v>0</v>
      </c>
    </row>
    <row r="392" spans="1:7" ht="21.2" customHeight="1" x14ac:dyDescent="0.25">
      <c r="A392" s="193">
        <v>9781338828894</v>
      </c>
      <c r="B392" s="194" t="s">
        <v>676</v>
      </c>
      <c r="C392" s="194" t="s">
        <v>481</v>
      </c>
      <c r="D392" s="195"/>
      <c r="E392" s="211">
        <v>9.25</v>
      </c>
      <c r="F392" s="201"/>
      <c r="G392" s="135">
        <f t="shared" si="7"/>
        <v>0</v>
      </c>
    </row>
    <row r="393" spans="1:7" ht="21.2" customHeight="1" x14ac:dyDescent="0.25">
      <c r="A393" s="193">
        <v>9781368116909</v>
      </c>
      <c r="B393" s="194" t="s">
        <v>842</v>
      </c>
      <c r="C393" s="194" t="s">
        <v>481</v>
      </c>
      <c r="D393" s="195"/>
      <c r="E393" s="211">
        <v>12.5</v>
      </c>
      <c r="F393" s="201"/>
      <c r="G393" s="135">
        <f t="shared" si="7"/>
        <v>0</v>
      </c>
    </row>
    <row r="394" spans="1:7" ht="21.2" customHeight="1" x14ac:dyDescent="0.25">
      <c r="A394" s="193">
        <v>9780736445580</v>
      </c>
      <c r="B394" s="194" t="s">
        <v>843</v>
      </c>
      <c r="C394" s="194" t="s">
        <v>481</v>
      </c>
      <c r="D394" s="204"/>
      <c r="E394" s="211">
        <v>8.25</v>
      </c>
      <c r="F394" s="201"/>
      <c r="G394" s="135">
        <f t="shared" si="7"/>
        <v>0</v>
      </c>
    </row>
    <row r="395" spans="1:7" ht="21.2" customHeight="1" x14ac:dyDescent="0.25">
      <c r="A395" s="193">
        <v>9780736446228</v>
      </c>
      <c r="B395" s="194" t="s">
        <v>844</v>
      </c>
      <c r="C395" s="194" t="s">
        <v>481</v>
      </c>
      <c r="D395" s="204"/>
      <c r="E395" s="211">
        <v>8.25</v>
      </c>
      <c r="F395" s="201"/>
      <c r="G395" s="135">
        <f t="shared" si="7"/>
        <v>0</v>
      </c>
    </row>
    <row r="396" spans="1:7" ht="21.2" customHeight="1" x14ac:dyDescent="0.25">
      <c r="A396" s="193">
        <v>9781339022468</v>
      </c>
      <c r="B396" s="194" t="s">
        <v>845</v>
      </c>
      <c r="C396" s="194" t="s">
        <v>481</v>
      </c>
      <c r="D396" s="195"/>
      <c r="E396" s="211">
        <v>9.25</v>
      </c>
      <c r="F396" s="201"/>
      <c r="G396" s="135">
        <f t="shared" si="7"/>
        <v>0</v>
      </c>
    </row>
    <row r="397" spans="1:7" ht="21.2" customHeight="1" x14ac:dyDescent="0.25">
      <c r="A397" s="193">
        <v>9781339022376</v>
      </c>
      <c r="B397" s="194" t="s">
        <v>677</v>
      </c>
      <c r="C397" s="194" t="s">
        <v>481</v>
      </c>
      <c r="D397" s="195"/>
      <c r="E397" s="211">
        <v>9.25</v>
      </c>
      <c r="F397" s="201"/>
      <c r="G397" s="135">
        <f t="shared" si="7"/>
        <v>0</v>
      </c>
    </row>
    <row r="398" spans="1:7" ht="21.2" customHeight="1" x14ac:dyDescent="0.25">
      <c r="A398" s="193">
        <v>9781339022406</v>
      </c>
      <c r="B398" s="194" t="s">
        <v>678</v>
      </c>
      <c r="C398" s="194" t="s">
        <v>481</v>
      </c>
      <c r="D398" s="204"/>
      <c r="E398" s="211">
        <v>9.25</v>
      </c>
      <c r="F398" s="201"/>
      <c r="G398" s="135">
        <f t="shared" si="7"/>
        <v>0</v>
      </c>
    </row>
    <row r="399" spans="1:7" ht="21.2" customHeight="1" x14ac:dyDescent="0.25">
      <c r="A399" s="193">
        <v>9781339045757</v>
      </c>
      <c r="B399" s="194" t="s">
        <v>396</v>
      </c>
      <c r="C399" s="194" t="s">
        <v>481</v>
      </c>
      <c r="D399" s="204"/>
      <c r="E399" s="211">
        <v>8.5</v>
      </c>
      <c r="F399" s="201"/>
      <c r="G399" s="135">
        <f t="shared" si="7"/>
        <v>0</v>
      </c>
    </row>
    <row r="400" spans="1:7" ht="21.2" customHeight="1" x14ac:dyDescent="0.25">
      <c r="A400" s="193">
        <v>9781546101024</v>
      </c>
      <c r="B400" s="194" t="s">
        <v>544</v>
      </c>
      <c r="C400" s="194" t="s">
        <v>481</v>
      </c>
      <c r="D400" s="195"/>
      <c r="E400" s="211">
        <v>17.5</v>
      </c>
      <c r="F400" s="201"/>
      <c r="G400" s="135">
        <f t="shared" si="7"/>
        <v>0</v>
      </c>
    </row>
    <row r="401" spans="1:7" ht="21.2" customHeight="1" x14ac:dyDescent="0.25">
      <c r="A401" s="193">
        <v>9780593891346</v>
      </c>
      <c r="B401" s="194" t="s">
        <v>846</v>
      </c>
      <c r="C401" s="203" t="s">
        <v>481</v>
      </c>
      <c r="D401" s="204"/>
      <c r="E401" s="211">
        <v>8.25</v>
      </c>
      <c r="F401" s="201"/>
      <c r="G401" s="135">
        <f t="shared" si="7"/>
        <v>0</v>
      </c>
    </row>
    <row r="402" spans="1:7" ht="21.2" customHeight="1" x14ac:dyDescent="0.25">
      <c r="A402" s="193">
        <v>9781338894981</v>
      </c>
      <c r="B402" s="194" t="s">
        <v>397</v>
      </c>
      <c r="C402" s="203" t="s">
        <v>481</v>
      </c>
      <c r="D402" s="204"/>
      <c r="E402" s="211">
        <v>8.25</v>
      </c>
      <c r="F402" s="201"/>
      <c r="G402" s="135">
        <f t="shared" si="7"/>
        <v>0</v>
      </c>
    </row>
    <row r="403" spans="1:7" ht="21.2" customHeight="1" x14ac:dyDescent="0.25">
      <c r="A403" s="193">
        <v>9781338843347</v>
      </c>
      <c r="B403" s="194" t="s">
        <v>679</v>
      </c>
      <c r="C403" s="203" t="s">
        <v>481</v>
      </c>
      <c r="D403" s="195"/>
      <c r="E403" s="211">
        <v>9.25</v>
      </c>
      <c r="F403" s="201"/>
      <c r="G403" s="135">
        <f t="shared" si="7"/>
        <v>0</v>
      </c>
    </row>
    <row r="404" spans="1:7" ht="21.2" customHeight="1" x14ac:dyDescent="0.25">
      <c r="A404" s="193">
        <v>9781338832556</v>
      </c>
      <c r="B404" s="194" t="s">
        <v>250</v>
      </c>
      <c r="C404" s="203" t="s">
        <v>481</v>
      </c>
      <c r="D404" s="195"/>
      <c r="E404" s="211">
        <v>8.25</v>
      </c>
      <c r="F404" s="201"/>
      <c r="G404" s="135">
        <f t="shared" si="7"/>
        <v>0</v>
      </c>
    </row>
    <row r="405" spans="1:7" ht="21.2" customHeight="1" x14ac:dyDescent="0.25">
      <c r="A405" s="193">
        <v>9781368094368</v>
      </c>
      <c r="B405" s="194" t="s">
        <v>545</v>
      </c>
      <c r="C405" s="203" t="s">
        <v>481</v>
      </c>
      <c r="D405" s="195"/>
      <c r="E405" s="211">
        <v>8.25</v>
      </c>
      <c r="F405" s="201"/>
      <c r="G405" s="135">
        <f t="shared" si="7"/>
        <v>0</v>
      </c>
    </row>
    <row r="406" spans="1:7" ht="21.2" customHeight="1" x14ac:dyDescent="0.25">
      <c r="A406" s="193">
        <v>9781546166559</v>
      </c>
      <c r="B406" s="194" t="s">
        <v>847</v>
      </c>
      <c r="C406" s="203" t="s">
        <v>481</v>
      </c>
      <c r="D406" s="195"/>
      <c r="E406" s="211">
        <v>18.5</v>
      </c>
      <c r="F406" s="201"/>
      <c r="G406" s="135">
        <f t="shared" si="7"/>
        <v>0</v>
      </c>
    </row>
    <row r="407" spans="1:7" ht="21.2" customHeight="1" x14ac:dyDescent="0.25">
      <c r="A407" s="193">
        <v>9780593903407</v>
      </c>
      <c r="B407" s="194" t="s">
        <v>848</v>
      </c>
      <c r="C407" s="203" t="s">
        <v>481</v>
      </c>
      <c r="D407" s="195"/>
      <c r="E407" s="211">
        <v>8.25</v>
      </c>
      <c r="F407" s="201"/>
      <c r="G407" s="135">
        <f t="shared" si="7"/>
        <v>0</v>
      </c>
    </row>
    <row r="408" spans="1:7" ht="21.2" customHeight="1" x14ac:dyDescent="0.25">
      <c r="A408" s="193">
        <v>9781546173885</v>
      </c>
      <c r="B408" s="194" t="s">
        <v>849</v>
      </c>
      <c r="C408" s="203" t="s">
        <v>481</v>
      </c>
      <c r="D408" s="195"/>
      <c r="E408" s="211">
        <v>25</v>
      </c>
      <c r="F408" s="201"/>
      <c r="G408" s="135">
        <f t="shared" si="7"/>
        <v>0</v>
      </c>
    </row>
    <row r="409" spans="1:7" ht="21.2" customHeight="1" x14ac:dyDescent="0.25">
      <c r="A409" s="193">
        <v>9781339026398</v>
      </c>
      <c r="B409" s="194" t="s">
        <v>398</v>
      </c>
      <c r="C409" s="203" t="s">
        <v>481</v>
      </c>
      <c r="D409" s="195"/>
      <c r="E409" s="211">
        <v>11.5</v>
      </c>
      <c r="F409" s="201"/>
      <c r="G409" s="135">
        <f t="shared" si="7"/>
        <v>0</v>
      </c>
    </row>
    <row r="410" spans="1:7" ht="21.2" customHeight="1" x14ac:dyDescent="0.25">
      <c r="A410" s="193">
        <v>9781338890822</v>
      </c>
      <c r="B410" s="194" t="s">
        <v>251</v>
      </c>
      <c r="C410" s="203" t="s">
        <v>481</v>
      </c>
      <c r="D410" s="195"/>
      <c r="E410" s="211">
        <v>9.75</v>
      </c>
      <c r="F410" s="201"/>
      <c r="G410" s="135">
        <f t="shared" si="7"/>
        <v>0</v>
      </c>
    </row>
    <row r="411" spans="1:7" ht="21.2" customHeight="1" x14ac:dyDescent="0.25">
      <c r="A411" s="193">
        <v>9781546143673</v>
      </c>
      <c r="B411" s="194" t="s">
        <v>850</v>
      </c>
      <c r="C411" s="203" t="s">
        <v>481</v>
      </c>
      <c r="D411" s="195"/>
      <c r="E411" s="211">
        <v>9.75</v>
      </c>
      <c r="F411" s="201"/>
      <c r="G411" s="135">
        <f t="shared" si="7"/>
        <v>0</v>
      </c>
    </row>
    <row r="412" spans="1:7" ht="21.2" customHeight="1" x14ac:dyDescent="0.25">
      <c r="A412" s="193">
        <v>9781426376856</v>
      </c>
      <c r="B412" s="194" t="s">
        <v>546</v>
      </c>
      <c r="C412" s="203" t="s">
        <v>481</v>
      </c>
      <c r="D412" s="195"/>
      <c r="E412" s="211">
        <v>8.25</v>
      </c>
      <c r="F412" s="201"/>
      <c r="G412" s="135">
        <f t="shared" si="7"/>
        <v>0</v>
      </c>
    </row>
    <row r="413" spans="1:7" ht="21.2" customHeight="1" x14ac:dyDescent="0.25">
      <c r="A413" s="193">
        <v>9781338880304</v>
      </c>
      <c r="B413" s="194" t="s">
        <v>547</v>
      </c>
      <c r="C413" s="203" t="s">
        <v>481</v>
      </c>
      <c r="D413" s="195"/>
      <c r="E413" s="211">
        <v>9.25</v>
      </c>
      <c r="F413" s="201"/>
      <c r="G413" s="135">
        <f t="shared" si="7"/>
        <v>0</v>
      </c>
    </row>
    <row r="414" spans="1:7" ht="21.2" customHeight="1" x14ac:dyDescent="0.25">
      <c r="A414" s="193">
        <v>9781546127079</v>
      </c>
      <c r="B414" s="194" t="s">
        <v>851</v>
      </c>
      <c r="C414" s="203" t="s">
        <v>481</v>
      </c>
      <c r="D414" s="195"/>
      <c r="E414" s="211">
        <v>9.25</v>
      </c>
      <c r="F414" s="201"/>
      <c r="G414" s="135">
        <f t="shared" si="7"/>
        <v>0</v>
      </c>
    </row>
    <row r="415" spans="1:7" ht="21.2" customHeight="1" x14ac:dyDescent="0.25">
      <c r="A415" s="193">
        <v>9781338799613</v>
      </c>
      <c r="B415" s="194" t="s">
        <v>548</v>
      </c>
      <c r="C415" s="203" t="s">
        <v>481</v>
      </c>
      <c r="D415" s="204" t="s">
        <v>4</v>
      </c>
      <c r="E415" s="211">
        <v>7.25</v>
      </c>
      <c r="F415" s="201"/>
      <c r="G415" s="135">
        <f t="shared" si="7"/>
        <v>0</v>
      </c>
    </row>
    <row r="416" spans="1:7" ht="21.2" customHeight="1" x14ac:dyDescent="0.25">
      <c r="A416" s="193">
        <v>9781338799903</v>
      </c>
      <c r="B416" s="194" t="s">
        <v>549</v>
      </c>
      <c r="C416" s="203" t="s">
        <v>481</v>
      </c>
      <c r="D416" s="204" t="s">
        <v>4</v>
      </c>
      <c r="E416" s="211">
        <v>8.25</v>
      </c>
      <c r="F416" s="201"/>
      <c r="G416" s="135">
        <f t="shared" si="7"/>
        <v>0</v>
      </c>
    </row>
    <row r="417" spans="1:7" ht="21.2" customHeight="1" x14ac:dyDescent="0.25">
      <c r="A417" s="193">
        <v>9781338799811</v>
      </c>
      <c r="B417" s="194" t="s">
        <v>550</v>
      </c>
      <c r="C417" s="203" t="s">
        <v>481</v>
      </c>
      <c r="D417" s="204" t="s">
        <v>4</v>
      </c>
      <c r="E417" s="211">
        <v>8.25</v>
      </c>
      <c r="F417" s="201"/>
      <c r="G417" s="135">
        <f t="shared" si="7"/>
        <v>0</v>
      </c>
    </row>
    <row r="418" spans="1:7" ht="21.2" customHeight="1" x14ac:dyDescent="0.25">
      <c r="A418" s="193">
        <v>9781546119746</v>
      </c>
      <c r="B418" s="194" t="s">
        <v>551</v>
      </c>
      <c r="C418" s="203" t="s">
        <v>481</v>
      </c>
      <c r="D418" s="195"/>
      <c r="E418" s="211">
        <v>9.25</v>
      </c>
      <c r="F418" s="201"/>
      <c r="G418" s="135">
        <f t="shared" si="7"/>
        <v>0</v>
      </c>
    </row>
    <row r="419" spans="1:7" ht="21.2" customHeight="1" x14ac:dyDescent="0.25">
      <c r="A419" s="193">
        <v>9781546119760</v>
      </c>
      <c r="B419" s="194" t="s">
        <v>852</v>
      </c>
      <c r="C419" s="203" t="s">
        <v>481</v>
      </c>
      <c r="D419" s="195"/>
      <c r="E419" s="211">
        <v>9.25</v>
      </c>
      <c r="F419" s="201"/>
      <c r="G419" s="135">
        <f t="shared" si="7"/>
        <v>0</v>
      </c>
    </row>
    <row r="420" spans="1:7" ht="21.2" customHeight="1" x14ac:dyDescent="0.25">
      <c r="A420" s="193">
        <v>9781338756395</v>
      </c>
      <c r="B420" s="194" t="s">
        <v>552</v>
      </c>
      <c r="C420" s="203" t="s">
        <v>481</v>
      </c>
      <c r="D420" s="195"/>
      <c r="E420" s="211">
        <v>8.25</v>
      </c>
      <c r="F420" s="201"/>
      <c r="G420" s="135">
        <f t="shared" si="7"/>
        <v>0</v>
      </c>
    </row>
    <row r="421" spans="1:7" ht="21.2" customHeight="1" x14ac:dyDescent="0.25">
      <c r="A421" s="193">
        <v>9781338756425</v>
      </c>
      <c r="B421" s="194" t="s">
        <v>253</v>
      </c>
      <c r="C421" s="203" t="s">
        <v>481</v>
      </c>
      <c r="D421" s="195"/>
      <c r="E421" s="211">
        <v>8.25</v>
      </c>
      <c r="F421" s="201"/>
      <c r="G421" s="135">
        <f t="shared" si="7"/>
        <v>0</v>
      </c>
    </row>
    <row r="422" spans="1:7" ht="21.2" customHeight="1" x14ac:dyDescent="0.25">
      <c r="A422" s="193">
        <v>9781546163633</v>
      </c>
      <c r="B422" s="194" t="s">
        <v>853</v>
      </c>
      <c r="C422" s="203" t="s">
        <v>481</v>
      </c>
      <c r="D422" s="195"/>
      <c r="E422" s="211">
        <v>14</v>
      </c>
      <c r="F422" s="201"/>
      <c r="G422" s="135">
        <f t="shared" si="7"/>
        <v>0</v>
      </c>
    </row>
    <row r="423" spans="1:7" ht="21.2" customHeight="1" x14ac:dyDescent="0.25">
      <c r="A423" s="193">
        <v>9781339028033</v>
      </c>
      <c r="B423" s="194" t="s">
        <v>399</v>
      </c>
      <c r="C423" s="203" t="s">
        <v>481</v>
      </c>
      <c r="D423" s="204"/>
      <c r="E423" s="211">
        <v>8.25</v>
      </c>
      <c r="F423" s="201"/>
      <c r="G423" s="135">
        <f t="shared" si="7"/>
        <v>0</v>
      </c>
    </row>
    <row r="424" spans="1:7" ht="21.2" customHeight="1" x14ac:dyDescent="0.25">
      <c r="A424" s="193">
        <v>9781546131298</v>
      </c>
      <c r="B424" s="194" t="s">
        <v>854</v>
      </c>
      <c r="C424" s="203" t="s">
        <v>481</v>
      </c>
      <c r="D424" s="195"/>
      <c r="E424" s="211">
        <v>9.25</v>
      </c>
      <c r="F424" s="201"/>
      <c r="G424" s="135">
        <f t="shared" si="7"/>
        <v>0</v>
      </c>
    </row>
    <row r="425" spans="1:7" ht="21.2" customHeight="1" x14ac:dyDescent="0.25">
      <c r="A425" s="193">
        <v>9781339006475</v>
      </c>
      <c r="B425" s="194" t="s">
        <v>254</v>
      </c>
      <c r="C425" s="203" t="s">
        <v>481</v>
      </c>
      <c r="D425" s="195"/>
      <c r="E425" s="211">
        <v>17.75</v>
      </c>
      <c r="F425" s="201"/>
      <c r="G425" s="135">
        <f t="shared" si="7"/>
        <v>0</v>
      </c>
    </row>
    <row r="426" spans="1:7" ht="21.2" customHeight="1" x14ac:dyDescent="0.25">
      <c r="A426" s="193">
        <v>9781546110439</v>
      </c>
      <c r="B426" s="194" t="s">
        <v>855</v>
      </c>
      <c r="C426" s="203" t="s">
        <v>481</v>
      </c>
      <c r="D426" s="195"/>
      <c r="E426" s="211">
        <v>9.25</v>
      </c>
      <c r="F426" s="201"/>
      <c r="G426" s="135">
        <f t="shared" si="7"/>
        <v>0</v>
      </c>
    </row>
    <row r="427" spans="1:7" ht="21.2" customHeight="1" x14ac:dyDescent="0.25">
      <c r="A427" s="193">
        <v>9781339042770</v>
      </c>
      <c r="B427" s="194" t="s">
        <v>553</v>
      </c>
      <c r="C427" s="203" t="s">
        <v>481</v>
      </c>
      <c r="D427" s="195"/>
      <c r="E427" s="211">
        <v>9.25</v>
      </c>
      <c r="F427" s="201"/>
      <c r="G427" s="135">
        <f t="shared" si="7"/>
        <v>0</v>
      </c>
    </row>
    <row r="428" spans="1:7" ht="21.2" customHeight="1" x14ac:dyDescent="0.25">
      <c r="A428" s="193">
        <v>9781338840704</v>
      </c>
      <c r="B428" s="194" t="s">
        <v>141</v>
      </c>
      <c r="C428" s="203" t="s">
        <v>481</v>
      </c>
      <c r="D428" s="195"/>
      <c r="E428" s="211">
        <v>10</v>
      </c>
      <c r="F428" s="201"/>
      <c r="G428" s="135">
        <f t="shared" si="7"/>
        <v>0</v>
      </c>
    </row>
    <row r="429" spans="1:7" ht="21.2" customHeight="1" x14ac:dyDescent="0.25">
      <c r="A429" s="193">
        <v>9781338866186</v>
      </c>
      <c r="B429" s="194" t="s">
        <v>255</v>
      </c>
      <c r="C429" s="203" t="s">
        <v>481</v>
      </c>
      <c r="D429" s="204"/>
      <c r="E429" s="211">
        <v>10.5</v>
      </c>
      <c r="F429" s="201"/>
      <c r="G429" s="135">
        <f t="shared" si="7"/>
        <v>0</v>
      </c>
    </row>
    <row r="430" spans="1:7" ht="21.2" customHeight="1" x14ac:dyDescent="0.25">
      <c r="A430" s="193">
        <v>9781546119050</v>
      </c>
      <c r="B430" s="194" t="s">
        <v>554</v>
      </c>
      <c r="C430" s="203" t="s">
        <v>481</v>
      </c>
      <c r="D430" s="204"/>
      <c r="E430" s="211">
        <v>15.75</v>
      </c>
      <c r="F430" s="201"/>
      <c r="G430" s="135">
        <f t="shared" si="7"/>
        <v>0</v>
      </c>
    </row>
    <row r="431" spans="1:7" ht="21.2" customHeight="1" x14ac:dyDescent="0.25">
      <c r="A431" s="193">
        <v>9781804537428</v>
      </c>
      <c r="B431" s="194" t="s">
        <v>680</v>
      </c>
      <c r="C431" s="203" t="s">
        <v>481</v>
      </c>
      <c r="D431" s="204"/>
      <c r="E431" s="211">
        <v>10.5</v>
      </c>
      <c r="F431" s="201"/>
      <c r="G431" s="135">
        <f t="shared" ref="G431:G437" si="8">+F431*E431</f>
        <v>0</v>
      </c>
    </row>
    <row r="432" spans="1:7" ht="21.2" customHeight="1" x14ac:dyDescent="0.25">
      <c r="A432" s="193">
        <v>9781546120056</v>
      </c>
      <c r="B432" s="194" t="s">
        <v>856</v>
      </c>
      <c r="C432" s="203" t="s">
        <v>481</v>
      </c>
      <c r="D432" s="195"/>
      <c r="E432" s="211">
        <v>11</v>
      </c>
      <c r="F432" s="201"/>
      <c r="G432" s="135">
        <f t="shared" si="8"/>
        <v>0</v>
      </c>
    </row>
    <row r="433" spans="1:7" ht="21.2" customHeight="1" x14ac:dyDescent="0.25">
      <c r="A433" s="193">
        <v>9781546142089</v>
      </c>
      <c r="B433" s="194" t="s">
        <v>681</v>
      </c>
      <c r="C433" s="203" t="s">
        <v>481</v>
      </c>
      <c r="D433" s="195"/>
      <c r="E433" s="211">
        <v>21</v>
      </c>
      <c r="F433" s="201"/>
      <c r="G433" s="135">
        <f t="shared" si="8"/>
        <v>0</v>
      </c>
    </row>
    <row r="434" spans="1:7" ht="21.2" customHeight="1" x14ac:dyDescent="0.25">
      <c r="A434" s="193">
        <v>9781546142744</v>
      </c>
      <c r="B434" s="194" t="s">
        <v>682</v>
      </c>
      <c r="C434" s="203" t="s">
        <v>481</v>
      </c>
      <c r="D434" s="195"/>
      <c r="E434" s="211">
        <v>9.25</v>
      </c>
      <c r="F434" s="201"/>
      <c r="G434" s="135">
        <f t="shared" si="8"/>
        <v>0</v>
      </c>
    </row>
    <row r="435" spans="1:7" ht="21.2" customHeight="1" x14ac:dyDescent="0.25">
      <c r="A435" s="193">
        <v>9780593709900</v>
      </c>
      <c r="B435" s="194" t="s">
        <v>555</v>
      </c>
      <c r="C435" s="203" t="s">
        <v>481</v>
      </c>
      <c r="D435" s="195"/>
      <c r="E435" s="211">
        <v>8.25</v>
      </c>
      <c r="F435" s="201"/>
      <c r="G435" s="135">
        <f t="shared" si="8"/>
        <v>0</v>
      </c>
    </row>
    <row r="436" spans="1:7" ht="21.2" customHeight="1" x14ac:dyDescent="0.25">
      <c r="A436" s="193">
        <v>9781338880434</v>
      </c>
      <c r="B436" s="194" t="s">
        <v>556</v>
      </c>
      <c r="C436" s="203" t="s">
        <v>481</v>
      </c>
      <c r="D436" s="204"/>
      <c r="E436" s="211">
        <v>9.25</v>
      </c>
      <c r="F436" s="201"/>
      <c r="G436" s="135">
        <f t="shared" si="8"/>
        <v>0</v>
      </c>
    </row>
    <row r="437" spans="1:7" ht="21.2" customHeight="1" x14ac:dyDescent="0.25">
      <c r="A437" s="193">
        <v>9781546127161</v>
      </c>
      <c r="B437" s="194" t="s">
        <v>683</v>
      </c>
      <c r="C437" s="203" t="s">
        <v>481</v>
      </c>
      <c r="D437" s="195"/>
      <c r="E437" s="211">
        <v>9.25</v>
      </c>
      <c r="F437" s="201"/>
      <c r="G437" s="135">
        <f t="shared" si="8"/>
        <v>0</v>
      </c>
    </row>
    <row r="438" spans="1:7" ht="21.2" customHeight="1" x14ac:dyDescent="0.25">
      <c r="A438" s="193">
        <v>9781339014852</v>
      </c>
      <c r="B438" s="194" t="s">
        <v>557</v>
      </c>
      <c r="C438" s="203" t="s">
        <v>481</v>
      </c>
      <c r="D438" s="195"/>
      <c r="E438" s="211">
        <v>9.25</v>
      </c>
      <c r="F438" s="201"/>
      <c r="G438" s="135">
        <f t="shared" si="7"/>
        <v>0</v>
      </c>
    </row>
    <row r="439" spans="1:7" ht="21.2" customHeight="1" x14ac:dyDescent="0.25">
      <c r="A439" s="193">
        <v>9781339035567</v>
      </c>
      <c r="B439" s="194" t="s">
        <v>857</v>
      </c>
      <c r="C439" s="203" t="s">
        <v>481</v>
      </c>
      <c r="D439" s="195"/>
      <c r="E439" s="211">
        <v>9.25</v>
      </c>
      <c r="F439" s="201"/>
      <c r="G439" s="135">
        <f t="shared" si="7"/>
        <v>0</v>
      </c>
    </row>
    <row r="440" spans="1:7" ht="21.2" customHeight="1" x14ac:dyDescent="0.25">
      <c r="A440" s="193">
        <v>9781339000961</v>
      </c>
      <c r="B440" s="194" t="s">
        <v>858</v>
      </c>
      <c r="C440" s="203" t="s">
        <v>481</v>
      </c>
      <c r="D440" s="195"/>
      <c r="E440" s="211">
        <v>9.25</v>
      </c>
      <c r="F440" s="201"/>
      <c r="G440" s="135">
        <f t="shared" si="7"/>
        <v>0</v>
      </c>
    </row>
    <row r="441" spans="1:7" ht="21.2" customHeight="1" x14ac:dyDescent="0.25">
      <c r="A441" s="193">
        <v>9781339011066</v>
      </c>
      <c r="B441" s="194" t="s">
        <v>258</v>
      </c>
      <c r="C441" s="203" t="s">
        <v>481</v>
      </c>
      <c r="D441" s="195"/>
      <c r="E441" s="211">
        <v>15.75</v>
      </c>
      <c r="F441" s="201"/>
      <c r="G441" s="135">
        <f t="shared" ref="G441:G498" si="9">+F441*E441</f>
        <v>0</v>
      </c>
    </row>
    <row r="442" spans="1:7" ht="21.2" customHeight="1" x14ac:dyDescent="0.25">
      <c r="A442" s="193">
        <v>9781339000954</v>
      </c>
      <c r="B442" s="194" t="s">
        <v>684</v>
      </c>
      <c r="C442" s="203" t="s">
        <v>481</v>
      </c>
      <c r="D442" s="204"/>
      <c r="E442" s="211">
        <v>8.25</v>
      </c>
      <c r="F442" s="201"/>
      <c r="G442" s="135">
        <f t="shared" si="9"/>
        <v>0</v>
      </c>
    </row>
    <row r="443" spans="1:7" ht="21.2" customHeight="1" x14ac:dyDescent="0.25">
      <c r="A443" s="193">
        <v>9780063475885</v>
      </c>
      <c r="B443" s="194" t="s">
        <v>859</v>
      </c>
      <c r="C443" s="203" t="s">
        <v>685</v>
      </c>
      <c r="D443" s="204"/>
      <c r="E443" s="211">
        <v>13</v>
      </c>
      <c r="F443" s="201"/>
      <c r="G443" s="135">
        <f t="shared" si="9"/>
        <v>0</v>
      </c>
    </row>
    <row r="444" spans="1:7" ht="21.2" customHeight="1" x14ac:dyDescent="0.25">
      <c r="A444" s="193">
        <v>9781443197267</v>
      </c>
      <c r="B444" s="194" t="s">
        <v>558</v>
      </c>
      <c r="C444" s="203" t="s">
        <v>685</v>
      </c>
      <c r="D444" s="204" t="s">
        <v>4</v>
      </c>
      <c r="E444" s="211">
        <v>9.25</v>
      </c>
      <c r="F444" s="201"/>
      <c r="G444" s="135">
        <f t="shared" si="9"/>
        <v>0</v>
      </c>
    </row>
    <row r="445" spans="1:7" ht="21.2" customHeight="1" x14ac:dyDescent="0.25">
      <c r="A445" s="193">
        <v>9781546109938</v>
      </c>
      <c r="B445" s="194" t="s">
        <v>559</v>
      </c>
      <c r="C445" s="203" t="s">
        <v>685</v>
      </c>
      <c r="D445" s="204"/>
      <c r="E445" s="211">
        <v>15.75</v>
      </c>
      <c r="F445" s="201"/>
      <c r="G445" s="135">
        <f t="shared" si="9"/>
        <v>0</v>
      </c>
    </row>
    <row r="446" spans="1:7" ht="21.2" customHeight="1" x14ac:dyDescent="0.25">
      <c r="A446" s="193">
        <v>9781546159223</v>
      </c>
      <c r="B446" s="194" t="s">
        <v>860</v>
      </c>
      <c r="C446" s="203" t="s">
        <v>685</v>
      </c>
      <c r="D446" s="195"/>
      <c r="E446" s="211">
        <v>15.75</v>
      </c>
      <c r="F446" s="201"/>
      <c r="G446" s="135">
        <f t="shared" si="9"/>
        <v>0</v>
      </c>
    </row>
    <row r="447" spans="1:7" ht="21.2" customHeight="1" x14ac:dyDescent="0.25">
      <c r="A447" s="193">
        <v>9781338895100</v>
      </c>
      <c r="B447" s="194" t="s">
        <v>686</v>
      </c>
      <c r="C447" s="203" t="s">
        <v>685</v>
      </c>
      <c r="D447" s="195"/>
      <c r="E447" s="211">
        <v>12.5</v>
      </c>
      <c r="F447" s="201"/>
      <c r="G447" s="135">
        <f t="shared" si="9"/>
        <v>0</v>
      </c>
    </row>
    <row r="448" spans="1:7" ht="21.2" customHeight="1" x14ac:dyDescent="0.25">
      <c r="A448" s="193">
        <v>9781338859164</v>
      </c>
      <c r="B448" s="194" t="s">
        <v>259</v>
      </c>
      <c r="C448" s="203" t="s">
        <v>482</v>
      </c>
      <c r="D448" s="195"/>
      <c r="E448" s="211">
        <v>9.25</v>
      </c>
      <c r="F448" s="201"/>
      <c r="G448" s="135">
        <f t="shared" si="9"/>
        <v>0</v>
      </c>
    </row>
    <row r="449" spans="1:7" ht="21.2" customHeight="1" x14ac:dyDescent="0.25">
      <c r="A449" s="193">
        <v>9781338859171</v>
      </c>
      <c r="B449" s="194" t="s">
        <v>260</v>
      </c>
      <c r="C449" s="203" t="s">
        <v>482</v>
      </c>
      <c r="D449" s="195"/>
      <c r="E449" s="211">
        <v>9.25</v>
      </c>
      <c r="F449" s="201"/>
      <c r="G449" s="135">
        <f t="shared" si="9"/>
        <v>0</v>
      </c>
    </row>
    <row r="450" spans="1:7" ht="21.2" customHeight="1" x14ac:dyDescent="0.25">
      <c r="A450" s="193">
        <v>9781339023793</v>
      </c>
      <c r="B450" s="194" t="s">
        <v>261</v>
      </c>
      <c r="C450" s="203" t="s">
        <v>482</v>
      </c>
      <c r="D450" s="195"/>
      <c r="E450" s="211">
        <v>8.25</v>
      </c>
      <c r="F450" s="201"/>
      <c r="G450" s="135">
        <f t="shared" si="9"/>
        <v>0</v>
      </c>
    </row>
    <row r="451" spans="1:7" ht="21.2" customHeight="1" x14ac:dyDescent="0.25">
      <c r="A451" s="193">
        <v>9781338892734</v>
      </c>
      <c r="B451" s="194" t="s">
        <v>401</v>
      </c>
      <c r="C451" s="203" t="s">
        <v>482</v>
      </c>
      <c r="D451" s="204"/>
      <c r="E451" s="211">
        <v>9.25</v>
      </c>
      <c r="F451" s="201"/>
      <c r="G451" s="135">
        <f t="shared" si="9"/>
        <v>0</v>
      </c>
    </row>
    <row r="452" spans="1:7" ht="21.2" customHeight="1" x14ac:dyDescent="0.25">
      <c r="A452" s="193">
        <v>9781546111801</v>
      </c>
      <c r="B452" s="194" t="s">
        <v>687</v>
      </c>
      <c r="C452" s="203" t="s">
        <v>482</v>
      </c>
      <c r="D452" s="195"/>
      <c r="E452" s="211">
        <v>9.25</v>
      </c>
      <c r="F452" s="201"/>
      <c r="G452" s="135">
        <f t="shared" si="9"/>
        <v>0</v>
      </c>
    </row>
    <row r="453" spans="1:7" ht="21.2" customHeight="1" x14ac:dyDescent="0.25">
      <c r="A453" s="193">
        <v>9781546167587</v>
      </c>
      <c r="B453" s="194" t="s">
        <v>861</v>
      </c>
      <c r="C453" s="203" t="s">
        <v>482</v>
      </c>
      <c r="D453" s="195"/>
      <c r="E453" s="211">
        <v>17.75</v>
      </c>
      <c r="F453" s="201"/>
      <c r="G453" s="135">
        <f t="shared" si="9"/>
        <v>0</v>
      </c>
    </row>
    <row r="454" spans="1:7" ht="21.2" customHeight="1" x14ac:dyDescent="0.25">
      <c r="A454" s="193">
        <v>9781546175520</v>
      </c>
      <c r="B454" s="194" t="s">
        <v>862</v>
      </c>
      <c r="C454" s="202" t="s">
        <v>482</v>
      </c>
      <c r="D454" s="195"/>
      <c r="E454" s="211">
        <v>9.25</v>
      </c>
      <c r="F454" s="201"/>
      <c r="G454" s="135">
        <f t="shared" si="9"/>
        <v>0</v>
      </c>
    </row>
    <row r="455" spans="1:7" ht="21.2" customHeight="1" x14ac:dyDescent="0.25">
      <c r="A455" s="193">
        <v>9798225004484</v>
      </c>
      <c r="B455" s="194" t="s">
        <v>863</v>
      </c>
      <c r="C455" s="202" t="s">
        <v>482</v>
      </c>
      <c r="D455" s="195"/>
      <c r="E455" s="211">
        <v>9.25</v>
      </c>
      <c r="F455" s="201"/>
      <c r="G455" s="135">
        <f t="shared" si="9"/>
        <v>0</v>
      </c>
    </row>
    <row r="456" spans="1:7" ht="21.2" customHeight="1" x14ac:dyDescent="0.25">
      <c r="A456" s="193">
        <v>9781338087499</v>
      </c>
      <c r="B456" s="194" t="s">
        <v>864</v>
      </c>
      <c r="C456" s="202" t="s">
        <v>482</v>
      </c>
      <c r="D456" s="204"/>
      <c r="E456" s="211">
        <v>8.25</v>
      </c>
      <c r="F456" s="201"/>
      <c r="G456" s="135">
        <f t="shared" si="9"/>
        <v>0</v>
      </c>
    </row>
    <row r="457" spans="1:7" ht="21.2" customHeight="1" x14ac:dyDescent="0.25">
      <c r="A457" s="193">
        <v>224701</v>
      </c>
      <c r="B457" s="194" t="s">
        <v>865</v>
      </c>
      <c r="C457" s="202" t="s">
        <v>482</v>
      </c>
      <c r="D457" s="204"/>
      <c r="E457" s="211">
        <v>18.5</v>
      </c>
      <c r="F457" s="201"/>
      <c r="G457" s="135">
        <f t="shared" si="9"/>
        <v>0</v>
      </c>
    </row>
    <row r="458" spans="1:7" ht="21.2" customHeight="1" x14ac:dyDescent="0.25">
      <c r="A458" s="193">
        <v>9780593891353</v>
      </c>
      <c r="B458" s="194" t="s">
        <v>866</v>
      </c>
      <c r="C458" s="202" t="s">
        <v>482</v>
      </c>
      <c r="D458" s="195"/>
      <c r="E458" s="211">
        <v>10</v>
      </c>
      <c r="F458" s="201"/>
      <c r="G458" s="135">
        <f t="shared" si="9"/>
        <v>0</v>
      </c>
    </row>
    <row r="459" spans="1:7" ht="21.2" customHeight="1" x14ac:dyDescent="0.25">
      <c r="A459" s="193">
        <v>9781338881684</v>
      </c>
      <c r="B459" s="194" t="s">
        <v>402</v>
      </c>
      <c r="C459" s="202" t="s">
        <v>482</v>
      </c>
      <c r="D459" s="195"/>
      <c r="E459" s="211">
        <v>10.5</v>
      </c>
      <c r="F459" s="201"/>
      <c r="G459" s="135">
        <f t="shared" si="9"/>
        <v>0</v>
      </c>
    </row>
    <row r="460" spans="1:7" ht="21.2" customHeight="1" x14ac:dyDescent="0.25">
      <c r="A460" s="193">
        <v>9781339005102</v>
      </c>
      <c r="B460" s="194" t="s">
        <v>867</v>
      </c>
      <c r="C460" s="202" t="s">
        <v>482</v>
      </c>
      <c r="D460" s="195"/>
      <c r="E460" s="211">
        <v>17.75</v>
      </c>
      <c r="F460" s="201"/>
      <c r="G460" s="135">
        <f t="shared" si="9"/>
        <v>0</v>
      </c>
    </row>
    <row r="461" spans="1:7" ht="21.2" customHeight="1" x14ac:dyDescent="0.25">
      <c r="A461" s="193">
        <v>9781546111825</v>
      </c>
      <c r="B461" s="194" t="s">
        <v>868</v>
      </c>
      <c r="C461" s="202" t="s">
        <v>482</v>
      </c>
      <c r="D461" s="195"/>
      <c r="E461" s="211">
        <v>10.5</v>
      </c>
      <c r="F461" s="201"/>
      <c r="G461" s="135">
        <f t="shared" si="9"/>
        <v>0</v>
      </c>
    </row>
    <row r="462" spans="1:7" ht="21.2" customHeight="1" x14ac:dyDescent="0.25">
      <c r="A462" s="193">
        <v>9781339041230</v>
      </c>
      <c r="B462" s="194" t="s">
        <v>403</v>
      </c>
      <c r="C462" s="202" t="s">
        <v>482</v>
      </c>
      <c r="D462" s="195"/>
      <c r="E462" s="211">
        <v>9.25</v>
      </c>
      <c r="F462" s="201"/>
      <c r="G462" s="135">
        <f t="shared" si="9"/>
        <v>0</v>
      </c>
    </row>
    <row r="463" spans="1:7" ht="21.2" customHeight="1" x14ac:dyDescent="0.25">
      <c r="A463" s="193">
        <v>9781339008615</v>
      </c>
      <c r="B463" s="194" t="s">
        <v>404</v>
      </c>
      <c r="C463" s="202" t="s">
        <v>482</v>
      </c>
      <c r="D463" s="195"/>
      <c r="E463" s="211">
        <v>9.25</v>
      </c>
      <c r="F463" s="201"/>
      <c r="G463" s="135">
        <f t="shared" si="9"/>
        <v>0</v>
      </c>
    </row>
    <row r="464" spans="1:7" ht="21.2" customHeight="1" x14ac:dyDescent="0.25">
      <c r="A464" s="193">
        <v>9781546159605</v>
      </c>
      <c r="B464" s="194" t="s">
        <v>869</v>
      </c>
      <c r="C464" s="202" t="s">
        <v>482</v>
      </c>
      <c r="D464" s="195"/>
      <c r="E464" s="211">
        <v>9.25</v>
      </c>
      <c r="F464" s="201"/>
      <c r="G464" s="135">
        <f t="shared" si="9"/>
        <v>0</v>
      </c>
    </row>
    <row r="465" spans="1:7" ht="21.2" customHeight="1" x14ac:dyDescent="0.25">
      <c r="A465" s="193">
        <v>9781339008622</v>
      </c>
      <c r="B465" s="194" t="s">
        <v>405</v>
      </c>
      <c r="C465" s="202" t="s">
        <v>482</v>
      </c>
      <c r="D465" s="204"/>
      <c r="E465" s="211">
        <v>9.25</v>
      </c>
      <c r="F465" s="201"/>
      <c r="G465" s="135">
        <f t="shared" si="9"/>
        <v>0</v>
      </c>
    </row>
    <row r="466" spans="1:7" ht="21.2" customHeight="1" x14ac:dyDescent="0.25">
      <c r="A466" s="193">
        <v>9781338863482</v>
      </c>
      <c r="B466" s="194" t="s">
        <v>262</v>
      </c>
      <c r="C466" s="202" t="s">
        <v>482</v>
      </c>
      <c r="D466" s="195"/>
      <c r="E466" s="211">
        <v>9.25</v>
      </c>
      <c r="F466" s="201"/>
      <c r="G466" s="135">
        <f t="shared" si="9"/>
        <v>0</v>
      </c>
    </row>
    <row r="467" spans="1:7" ht="21.2" customHeight="1" x14ac:dyDescent="0.25">
      <c r="A467" s="193">
        <v>9781339008608</v>
      </c>
      <c r="B467" s="194" t="s">
        <v>263</v>
      </c>
      <c r="C467" s="202" t="s">
        <v>482</v>
      </c>
      <c r="D467" s="204"/>
      <c r="E467" s="211">
        <v>9.25</v>
      </c>
      <c r="F467" s="201"/>
      <c r="G467" s="135">
        <f t="shared" si="9"/>
        <v>0</v>
      </c>
    </row>
    <row r="468" spans="1:7" ht="21.2" customHeight="1" x14ac:dyDescent="0.25">
      <c r="A468" s="193">
        <v>9781339008646</v>
      </c>
      <c r="B468" s="194" t="s">
        <v>688</v>
      </c>
      <c r="C468" s="202" t="s">
        <v>482</v>
      </c>
      <c r="D468" s="195"/>
      <c r="E468" s="211">
        <v>9.25</v>
      </c>
      <c r="F468" s="201"/>
      <c r="G468" s="135">
        <f t="shared" si="9"/>
        <v>0</v>
      </c>
    </row>
    <row r="469" spans="1:7" ht="21.2" customHeight="1" x14ac:dyDescent="0.25">
      <c r="A469" s="193">
        <v>9781339019925</v>
      </c>
      <c r="B469" s="194" t="s">
        <v>870</v>
      </c>
      <c r="C469" s="202" t="s">
        <v>482</v>
      </c>
      <c r="D469" s="195"/>
      <c r="E469" s="211">
        <v>8.25</v>
      </c>
      <c r="F469" s="201"/>
      <c r="G469" s="135">
        <f t="shared" si="9"/>
        <v>0</v>
      </c>
    </row>
    <row r="470" spans="1:7" ht="21.2" customHeight="1" x14ac:dyDescent="0.25">
      <c r="A470" s="193">
        <v>9781339019932</v>
      </c>
      <c r="B470" s="194" t="s">
        <v>871</v>
      </c>
      <c r="C470" s="202" t="s">
        <v>482</v>
      </c>
      <c r="D470" s="195"/>
      <c r="E470" s="211">
        <v>9.25</v>
      </c>
      <c r="F470" s="201"/>
      <c r="G470" s="135">
        <f t="shared" si="9"/>
        <v>0</v>
      </c>
    </row>
    <row r="471" spans="1:7" ht="21.2" customHeight="1" x14ac:dyDescent="0.25">
      <c r="A471" s="193">
        <v>9781339019918</v>
      </c>
      <c r="B471" s="194" t="s">
        <v>689</v>
      </c>
      <c r="C471" s="202" t="s">
        <v>482</v>
      </c>
      <c r="D471" s="195"/>
      <c r="E471" s="211">
        <v>8.25</v>
      </c>
      <c r="F471" s="201"/>
      <c r="G471" s="135">
        <f t="shared" si="9"/>
        <v>0</v>
      </c>
    </row>
    <row r="472" spans="1:7" ht="21.2" customHeight="1" x14ac:dyDescent="0.25">
      <c r="A472" s="193">
        <v>9781338776973</v>
      </c>
      <c r="B472" s="194" t="s">
        <v>690</v>
      </c>
      <c r="C472" s="202" t="s">
        <v>482</v>
      </c>
      <c r="D472" s="195"/>
      <c r="E472" s="211">
        <v>9.25</v>
      </c>
      <c r="F472" s="201"/>
      <c r="G472" s="135">
        <f t="shared" si="9"/>
        <v>0</v>
      </c>
    </row>
    <row r="473" spans="1:7" ht="21.2" customHeight="1" x14ac:dyDescent="0.25">
      <c r="A473" s="193">
        <v>9781339023458</v>
      </c>
      <c r="B473" s="194" t="s">
        <v>560</v>
      </c>
      <c r="C473" s="202" t="s">
        <v>482</v>
      </c>
      <c r="D473" s="195"/>
      <c r="E473" s="211">
        <v>16.75</v>
      </c>
      <c r="F473" s="201"/>
      <c r="G473" s="135">
        <f t="shared" si="9"/>
        <v>0</v>
      </c>
    </row>
    <row r="474" spans="1:7" ht="21.2" customHeight="1" x14ac:dyDescent="0.25">
      <c r="A474" s="193">
        <v>9781339044347</v>
      </c>
      <c r="B474" s="194" t="s">
        <v>406</v>
      </c>
      <c r="C474" s="202" t="s">
        <v>482</v>
      </c>
      <c r="D474" s="195"/>
      <c r="E474" s="211">
        <v>9.75</v>
      </c>
      <c r="F474" s="201"/>
      <c r="G474" s="135">
        <f t="shared" si="9"/>
        <v>0</v>
      </c>
    </row>
    <row r="475" spans="1:7" ht="21.2" customHeight="1" x14ac:dyDescent="0.25">
      <c r="A475" s="193">
        <v>9781338790429</v>
      </c>
      <c r="B475" s="194" t="s">
        <v>872</v>
      </c>
      <c r="C475" s="202" t="s">
        <v>482</v>
      </c>
      <c r="D475" s="195"/>
      <c r="E475" s="211">
        <v>9.25</v>
      </c>
      <c r="F475" s="201"/>
      <c r="G475" s="135">
        <f t="shared" si="9"/>
        <v>0</v>
      </c>
    </row>
    <row r="476" spans="1:7" ht="21.2" customHeight="1" x14ac:dyDescent="0.25">
      <c r="A476" s="193">
        <v>9781546101079</v>
      </c>
      <c r="B476" s="194" t="s">
        <v>873</v>
      </c>
      <c r="C476" s="202" t="s">
        <v>482</v>
      </c>
      <c r="D476" s="195"/>
      <c r="E476" s="211">
        <v>9.25</v>
      </c>
      <c r="F476" s="201"/>
      <c r="G476" s="135">
        <f t="shared" si="9"/>
        <v>0</v>
      </c>
    </row>
    <row r="477" spans="1:7" ht="21.2" customHeight="1" x14ac:dyDescent="0.25">
      <c r="A477" s="193">
        <v>9781338848021</v>
      </c>
      <c r="B477" s="194" t="s">
        <v>264</v>
      </c>
      <c r="C477" s="202" t="s">
        <v>482</v>
      </c>
      <c r="D477" s="195"/>
      <c r="E477" s="211">
        <v>11.5</v>
      </c>
      <c r="F477" s="201"/>
      <c r="G477" s="135">
        <f t="shared" si="9"/>
        <v>0</v>
      </c>
    </row>
    <row r="478" spans="1:7" ht="21.2" customHeight="1" x14ac:dyDescent="0.25">
      <c r="A478" s="193">
        <v>9781039701984</v>
      </c>
      <c r="B478" s="194" t="s">
        <v>407</v>
      </c>
      <c r="C478" s="202" t="s">
        <v>482</v>
      </c>
      <c r="D478" s="204" t="s">
        <v>4</v>
      </c>
      <c r="E478" s="211">
        <v>10.5</v>
      </c>
      <c r="F478" s="201"/>
      <c r="G478" s="135">
        <f t="shared" si="9"/>
        <v>0</v>
      </c>
    </row>
    <row r="479" spans="1:7" ht="21.2" customHeight="1" x14ac:dyDescent="0.25">
      <c r="A479" s="193">
        <v>9781338843286</v>
      </c>
      <c r="B479" s="194" t="s">
        <v>408</v>
      </c>
      <c r="C479" s="202" t="s">
        <v>482</v>
      </c>
      <c r="D479" s="204"/>
      <c r="E479" s="211">
        <v>9.25</v>
      </c>
      <c r="F479" s="201"/>
      <c r="G479" s="135">
        <f t="shared" si="9"/>
        <v>0</v>
      </c>
    </row>
    <row r="480" spans="1:7" ht="21.2" customHeight="1" x14ac:dyDescent="0.25">
      <c r="A480" s="193">
        <v>9781804536605</v>
      </c>
      <c r="B480" s="194" t="s">
        <v>691</v>
      </c>
      <c r="C480" s="202" t="s">
        <v>482</v>
      </c>
      <c r="D480" s="195"/>
      <c r="E480" s="211">
        <v>13.5</v>
      </c>
      <c r="F480" s="201"/>
      <c r="G480" s="135">
        <f t="shared" si="9"/>
        <v>0</v>
      </c>
    </row>
    <row r="481" spans="1:7" ht="21.2" customHeight="1" x14ac:dyDescent="0.25">
      <c r="A481" s="193">
        <v>9781338834123</v>
      </c>
      <c r="B481" s="194" t="s">
        <v>409</v>
      </c>
      <c r="C481" s="202" t="s">
        <v>482</v>
      </c>
      <c r="D481" s="195"/>
      <c r="E481" s="211">
        <v>8.25</v>
      </c>
      <c r="F481" s="201"/>
      <c r="G481" s="135">
        <f t="shared" si="9"/>
        <v>0</v>
      </c>
    </row>
    <row r="482" spans="1:7" ht="21.2" customHeight="1" x14ac:dyDescent="0.25">
      <c r="A482" s="193">
        <v>9781339042169</v>
      </c>
      <c r="B482" s="194" t="s">
        <v>410</v>
      </c>
      <c r="C482" s="202" t="s">
        <v>482</v>
      </c>
      <c r="D482" s="195"/>
      <c r="E482" s="211">
        <v>8.25</v>
      </c>
      <c r="F482" s="201"/>
      <c r="G482" s="135">
        <f t="shared" si="9"/>
        <v>0</v>
      </c>
    </row>
    <row r="483" spans="1:7" ht="21.2" customHeight="1" x14ac:dyDescent="0.25">
      <c r="A483" s="193">
        <v>9781338834109</v>
      </c>
      <c r="B483" s="194" t="s">
        <v>265</v>
      </c>
      <c r="C483" s="202" t="s">
        <v>482</v>
      </c>
      <c r="D483" s="204"/>
      <c r="E483" s="211">
        <v>8.25</v>
      </c>
      <c r="F483" s="201"/>
      <c r="G483" s="135">
        <f t="shared" si="9"/>
        <v>0</v>
      </c>
    </row>
    <row r="484" spans="1:7" ht="21.2" customHeight="1" x14ac:dyDescent="0.25">
      <c r="A484" s="193">
        <v>9781443195843</v>
      </c>
      <c r="B484" s="194" t="s">
        <v>102</v>
      </c>
      <c r="C484" s="202" t="s">
        <v>482</v>
      </c>
      <c r="D484" s="204" t="s">
        <v>4</v>
      </c>
      <c r="E484" s="211">
        <v>15.5</v>
      </c>
      <c r="F484" s="201"/>
      <c r="G484" s="135">
        <f t="shared" si="9"/>
        <v>0</v>
      </c>
    </row>
    <row r="485" spans="1:7" ht="21.2" customHeight="1" x14ac:dyDescent="0.25">
      <c r="A485" s="193">
        <v>9781546169451</v>
      </c>
      <c r="B485" s="194" t="s">
        <v>874</v>
      </c>
      <c r="C485" s="202" t="s">
        <v>482</v>
      </c>
      <c r="D485" s="204"/>
      <c r="E485" s="211">
        <v>20</v>
      </c>
      <c r="F485" s="201"/>
      <c r="G485" s="135">
        <f t="shared" si="9"/>
        <v>0</v>
      </c>
    </row>
    <row r="486" spans="1:7" ht="21.2" customHeight="1" x14ac:dyDescent="0.25">
      <c r="A486" s="193">
        <v>9781546169338</v>
      </c>
      <c r="B486" s="194" t="s">
        <v>875</v>
      </c>
      <c r="C486" s="202" t="s">
        <v>482</v>
      </c>
      <c r="D486" s="204"/>
      <c r="E486" s="211">
        <v>20.5</v>
      </c>
      <c r="F486" s="201"/>
      <c r="G486" s="135">
        <f t="shared" si="9"/>
        <v>0</v>
      </c>
    </row>
    <row r="487" spans="1:7" ht="21.2" customHeight="1" x14ac:dyDescent="0.25">
      <c r="A487" s="193">
        <v>9781546131595</v>
      </c>
      <c r="B487" s="194" t="s">
        <v>692</v>
      </c>
      <c r="C487" s="202" t="s">
        <v>482</v>
      </c>
      <c r="D487" s="195"/>
      <c r="E487" s="211">
        <v>9.25</v>
      </c>
      <c r="F487" s="201"/>
      <c r="G487" s="135">
        <f t="shared" si="9"/>
        <v>0</v>
      </c>
    </row>
    <row r="488" spans="1:7" ht="21.2" customHeight="1" x14ac:dyDescent="0.25">
      <c r="A488" s="193">
        <v>9781339021577</v>
      </c>
      <c r="B488" s="194" t="s">
        <v>411</v>
      </c>
      <c r="C488" s="202" t="s">
        <v>482</v>
      </c>
      <c r="D488" s="195"/>
      <c r="E488" s="211">
        <v>9.25</v>
      </c>
      <c r="F488" s="201"/>
      <c r="G488" s="135">
        <f t="shared" si="9"/>
        <v>0</v>
      </c>
    </row>
    <row r="489" spans="1:7" ht="21.2" customHeight="1" x14ac:dyDescent="0.25">
      <c r="A489" s="193">
        <v>9781546143192</v>
      </c>
      <c r="B489" s="194" t="s">
        <v>561</v>
      </c>
      <c r="C489" s="202" t="s">
        <v>482</v>
      </c>
      <c r="D489" s="195"/>
      <c r="E489" s="211">
        <v>10.5</v>
      </c>
      <c r="F489" s="201"/>
      <c r="G489" s="135">
        <f t="shared" si="9"/>
        <v>0</v>
      </c>
    </row>
    <row r="490" spans="1:7" ht="21.2" customHeight="1" x14ac:dyDescent="0.25">
      <c r="A490" s="193">
        <v>9798881604745</v>
      </c>
      <c r="B490" s="194" t="s">
        <v>876</v>
      </c>
      <c r="C490" s="202" t="s">
        <v>482</v>
      </c>
      <c r="D490" s="195"/>
      <c r="E490" s="211">
        <v>14</v>
      </c>
      <c r="F490" s="201"/>
      <c r="G490" s="135">
        <f t="shared" si="9"/>
        <v>0</v>
      </c>
    </row>
    <row r="491" spans="1:7" ht="21.2" customHeight="1" x14ac:dyDescent="0.25">
      <c r="A491" s="193">
        <v>9781546102618</v>
      </c>
      <c r="B491" s="194" t="s">
        <v>562</v>
      </c>
      <c r="C491" s="202" t="s">
        <v>482</v>
      </c>
      <c r="D491" s="204"/>
      <c r="E491" s="211">
        <v>10.5</v>
      </c>
      <c r="F491" s="201"/>
      <c r="G491" s="135">
        <f t="shared" si="9"/>
        <v>0</v>
      </c>
    </row>
    <row r="492" spans="1:7" ht="21.2" customHeight="1" x14ac:dyDescent="0.25">
      <c r="A492" s="193">
        <v>9781546182573</v>
      </c>
      <c r="B492" s="194" t="s">
        <v>877</v>
      </c>
      <c r="C492" s="202" t="s">
        <v>482</v>
      </c>
      <c r="D492" s="195"/>
      <c r="E492" s="211">
        <v>10.45</v>
      </c>
      <c r="F492" s="201"/>
      <c r="G492" s="135">
        <f t="shared" si="9"/>
        <v>0</v>
      </c>
    </row>
    <row r="493" spans="1:7" ht="21.2" customHeight="1" x14ac:dyDescent="0.25">
      <c r="A493" s="193">
        <v>9781546169376</v>
      </c>
      <c r="B493" s="194" t="s">
        <v>878</v>
      </c>
      <c r="C493" s="202" t="s">
        <v>482</v>
      </c>
      <c r="D493" s="204"/>
      <c r="E493" s="211">
        <v>14.5</v>
      </c>
      <c r="F493" s="201"/>
      <c r="G493" s="135">
        <f t="shared" si="9"/>
        <v>0</v>
      </c>
    </row>
    <row r="494" spans="1:7" ht="21.2" customHeight="1" x14ac:dyDescent="0.25">
      <c r="A494" s="193">
        <v>9781546141679</v>
      </c>
      <c r="B494" s="194" t="s">
        <v>693</v>
      </c>
      <c r="C494" s="202" t="s">
        <v>482</v>
      </c>
      <c r="D494" s="204"/>
      <c r="E494" s="211">
        <v>10.25</v>
      </c>
      <c r="F494" s="201"/>
      <c r="G494" s="135">
        <f t="shared" si="9"/>
        <v>0</v>
      </c>
    </row>
    <row r="495" spans="1:7" ht="21.2" customHeight="1" x14ac:dyDescent="0.25">
      <c r="A495" s="193">
        <v>9781546131533</v>
      </c>
      <c r="B495" s="194" t="s">
        <v>879</v>
      </c>
      <c r="C495" s="202" t="s">
        <v>482</v>
      </c>
      <c r="D495" s="204"/>
      <c r="E495" s="211">
        <v>9.25</v>
      </c>
      <c r="F495" s="201"/>
      <c r="G495" s="135">
        <f t="shared" si="9"/>
        <v>0</v>
      </c>
    </row>
    <row r="496" spans="1:7" ht="21.2" customHeight="1" x14ac:dyDescent="0.25">
      <c r="A496" s="193">
        <v>9781546182986</v>
      </c>
      <c r="B496" s="194" t="s">
        <v>880</v>
      </c>
      <c r="C496" s="202" t="s">
        <v>482</v>
      </c>
      <c r="D496" s="204"/>
      <c r="E496" s="211">
        <v>10.5</v>
      </c>
      <c r="F496" s="201"/>
      <c r="G496" s="135">
        <f t="shared" si="9"/>
        <v>0</v>
      </c>
    </row>
    <row r="497" spans="1:7" ht="21.2" customHeight="1" x14ac:dyDescent="0.25">
      <c r="A497" s="193">
        <v>9781546141815</v>
      </c>
      <c r="B497" s="194" t="s">
        <v>881</v>
      </c>
      <c r="C497" s="202" t="s">
        <v>482</v>
      </c>
      <c r="D497" s="195"/>
      <c r="E497" s="211">
        <v>13.5</v>
      </c>
      <c r="F497" s="201"/>
      <c r="G497" s="135">
        <f t="shared" si="9"/>
        <v>0</v>
      </c>
    </row>
    <row r="498" spans="1:7" ht="21.2" customHeight="1" x14ac:dyDescent="0.25">
      <c r="A498" s="193">
        <v>9781338762624</v>
      </c>
      <c r="B498" s="194" t="s">
        <v>266</v>
      </c>
      <c r="C498" s="202" t="s">
        <v>486</v>
      </c>
      <c r="D498" s="195"/>
      <c r="E498" s="211">
        <v>17.75</v>
      </c>
      <c r="F498" s="201"/>
      <c r="G498" s="135">
        <f t="shared" si="9"/>
        <v>0</v>
      </c>
    </row>
    <row r="499" spans="1:7" ht="21.2" customHeight="1" x14ac:dyDescent="0.25">
      <c r="A499" s="193">
        <v>9781339005072</v>
      </c>
      <c r="B499" s="194" t="s">
        <v>882</v>
      </c>
      <c r="C499" s="202" t="s">
        <v>486</v>
      </c>
      <c r="D499" s="195"/>
      <c r="E499" s="211">
        <v>17.75</v>
      </c>
      <c r="F499" s="201"/>
      <c r="G499" s="135">
        <f t="shared" ref="G499:G554" si="10">+F499*E499</f>
        <v>0</v>
      </c>
    </row>
    <row r="500" spans="1:7" ht="21.2" customHeight="1" x14ac:dyDescent="0.25">
      <c r="A500" s="193">
        <v>9781338892710</v>
      </c>
      <c r="B500" s="194" t="s">
        <v>267</v>
      </c>
      <c r="C500" s="202" t="s">
        <v>486</v>
      </c>
      <c r="D500" s="195"/>
      <c r="E500" s="211">
        <v>9.25</v>
      </c>
      <c r="F500" s="201"/>
      <c r="G500" s="135">
        <f t="shared" si="10"/>
        <v>0</v>
      </c>
    </row>
    <row r="501" spans="1:7" ht="21.2" customHeight="1" x14ac:dyDescent="0.25">
      <c r="A501" s="193">
        <v>9781339056302</v>
      </c>
      <c r="B501" s="194" t="s">
        <v>883</v>
      </c>
      <c r="C501" s="202" t="s">
        <v>486</v>
      </c>
      <c r="D501" s="195"/>
      <c r="E501" s="211">
        <v>9.25</v>
      </c>
      <c r="F501" s="201"/>
      <c r="G501" s="135">
        <f t="shared" si="10"/>
        <v>0</v>
      </c>
    </row>
    <row r="502" spans="1:7" ht="21.2" customHeight="1" x14ac:dyDescent="0.25">
      <c r="A502" s="193">
        <v>9781338865561</v>
      </c>
      <c r="B502" s="194" t="s">
        <v>268</v>
      </c>
      <c r="C502" s="202" t="s">
        <v>486</v>
      </c>
      <c r="D502" s="195"/>
      <c r="E502" s="211">
        <v>10.5</v>
      </c>
      <c r="F502" s="201"/>
      <c r="G502" s="135">
        <f t="shared" si="10"/>
        <v>0</v>
      </c>
    </row>
    <row r="503" spans="1:7" ht="21.2" customHeight="1" x14ac:dyDescent="0.25">
      <c r="A503" s="193">
        <v>9781338814491</v>
      </c>
      <c r="B503" s="194" t="s">
        <v>143</v>
      </c>
      <c r="C503" s="202" t="s">
        <v>486</v>
      </c>
      <c r="D503" s="195"/>
      <c r="E503" s="211">
        <v>17.75</v>
      </c>
      <c r="F503" s="201"/>
      <c r="G503" s="135">
        <f t="shared" si="10"/>
        <v>0</v>
      </c>
    </row>
    <row r="504" spans="1:7" ht="21.2" customHeight="1" x14ac:dyDescent="0.25">
      <c r="A504" s="193">
        <v>9781338846621</v>
      </c>
      <c r="B504" s="194" t="s">
        <v>144</v>
      </c>
      <c r="C504" s="202" t="s">
        <v>486</v>
      </c>
      <c r="D504" s="195"/>
      <c r="E504" s="211">
        <v>17</v>
      </c>
      <c r="F504" s="201"/>
      <c r="G504" s="135">
        <f t="shared" si="10"/>
        <v>0</v>
      </c>
    </row>
    <row r="505" spans="1:7" ht="21.2" customHeight="1" x14ac:dyDescent="0.25">
      <c r="A505" s="193">
        <v>9781338896398</v>
      </c>
      <c r="B505" s="194" t="s">
        <v>269</v>
      </c>
      <c r="C505" s="202" t="s">
        <v>486</v>
      </c>
      <c r="D505" s="195"/>
      <c r="E505" s="211">
        <v>17.75</v>
      </c>
      <c r="F505" s="201"/>
      <c r="G505" s="135">
        <f t="shared" si="10"/>
        <v>0</v>
      </c>
    </row>
    <row r="506" spans="1:7" ht="21.2" customHeight="1" x14ac:dyDescent="0.25">
      <c r="A506" s="193">
        <v>9781339000923</v>
      </c>
      <c r="B506" s="194" t="s">
        <v>563</v>
      </c>
      <c r="C506" s="202" t="s">
        <v>486</v>
      </c>
      <c r="D506" s="195"/>
      <c r="E506" s="211">
        <v>10.5</v>
      </c>
      <c r="F506" s="201"/>
      <c r="G506" s="135">
        <f t="shared" si="10"/>
        <v>0</v>
      </c>
    </row>
    <row r="507" spans="1:7" ht="21.2" customHeight="1" x14ac:dyDescent="0.25">
      <c r="A507" s="193">
        <v>9781338831825</v>
      </c>
      <c r="B507" s="194" t="s">
        <v>270</v>
      </c>
      <c r="C507" s="202" t="s">
        <v>486</v>
      </c>
      <c r="D507" s="204"/>
      <c r="E507" s="211">
        <v>10.5</v>
      </c>
      <c r="F507" s="201"/>
      <c r="G507" s="135">
        <f t="shared" si="10"/>
        <v>0</v>
      </c>
    </row>
    <row r="508" spans="1:7" ht="21.2" customHeight="1" x14ac:dyDescent="0.25">
      <c r="A508" s="193">
        <v>9781338801910</v>
      </c>
      <c r="B508" s="194" t="s">
        <v>271</v>
      </c>
      <c r="C508" s="202" t="s">
        <v>486</v>
      </c>
      <c r="D508" s="195"/>
      <c r="E508" s="211">
        <v>19</v>
      </c>
      <c r="F508" s="201"/>
      <c r="G508" s="135">
        <f t="shared" si="10"/>
        <v>0</v>
      </c>
    </row>
    <row r="509" spans="1:7" ht="21.2" customHeight="1" x14ac:dyDescent="0.25">
      <c r="A509" s="193">
        <v>9781546121947</v>
      </c>
      <c r="B509" s="194" t="s">
        <v>564</v>
      </c>
      <c r="C509" s="202" t="s">
        <v>486</v>
      </c>
      <c r="D509" s="195"/>
      <c r="E509" s="211">
        <v>10.5</v>
      </c>
      <c r="F509" s="201"/>
      <c r="G509" s="135">
        <f t="shared" si="10"/>
        <v>0</v>
      </c>
    </row>
    <row r="510" spans="1:7" ht="21.2" customHeight="1" x14ac:dyDescent="0.25">
      <c r="A510" s="193">
        <v>9781338749021</v>
      </c>
      <c r="B510" s="194" t="s">
        <v>272</v>
      </c>
      <c r="C510" s="202" t="s">
        <v>486</v>
      </c>
      <c r="D510" s="195"/>
      <c r="E510" s="211">
        <v>9.25</v>
      </c>
      <c r="F510" s="201"/>
      <c r="G510" s="135">
        <f t="shared" si="10"/>
        <v>0</v>
      </c>
    </row>
    <row r="511" spans="1:7" ht="21.2" customHeight="1" x14ac:dyDescent="0.25">
      <c r="A511" s="193">
        <v>9781546113850</v>
      </c>
      <c r="B511" s="194" t="s">
        <v>565</v>
      </c>
      <c r="C511" s="202" t="s">
        <v>486</v>
      </c>
      <c r="D511" s="195"/>
      <c r="E511" s="211">
        <v>24</v>
      </c>
      <c r="F511" s="201"/>
      <c r="G511" s="135">
        <f t="shared" si="10"/>
        <v>0</v>
      </c>
    </row>
    <row r="512" spans="1:7" ht="21.2" customHeight="1" x14ac:dyDescent="0.25">
      <c r="A512" s="193">
        <v>9781339042176</v>
      </c>
      <c r="B512" s="194" t="s">
        <v>566</v>
      </c>
      <c r="C512" s="202" t="s">
        <v>486</v>
      </c>
      <c r="D512" s="195"/>
      <c r="E512" s="211">
        <v>8.25</v>
      </c>
      <c r="F512" s="201"/>
      <c r="G512" s="135">
        <f t="shared" si="10"/>
        <v>0</v>
      </c>
    </row>
    <row r="513" spans="1:7" ht="21.2" customHeight="1" x14ac:dyDescent="0.25">
      <c r="A513" s="193">
        <v>9781443198899</v>
      </c>
      <c r="B513" s="194" t="s">
        <v>273</v>
      </c>
      <c r="C513" s="202" t="s">
        <v>486</v>
      </c>
      <c r="D513" s="204" t="s">
        <v>4</v>
      </c>
      <c r="E513" s="211">
        <v>10</v>
      </c>
      <c r="F513" s="201"/>
      <c r="G513" s="135">
        <f t="shared" si="10"/>
        <v>0</v>
      </c>
    </row>
    <row r="514" spans="1:7" ht="21.2" customHeight="1" x14ac:dyDescent="0.25">
      <c r="A514" s="193">
        <v>9798887241005</v>
      </c>
      <c r="B514" s="194" t="s">
        <v>274</v>
      </c>
      <c r="C514" s="202" t="s">
        <v>486</v>
      </c>
      <c r="D514" s="204"/>
      <c r="E514" s="211">
        <v>5</v>
      </c>
      <c r="F514" s="201"/>
      <c r="G514" s="135">
        <f t="shared" si="10"/>
        <v>0</v>
      </c>
    </row>
    <row r="515" spans="1:7" ht="21.2" customHeight="1" x14ac:dyDescent="0.25">
      <c r="A515" s="193">
        <v>9781338871388</v>
      </c>
      <c r="B515" s="194" t="s">
        <v>275</v>
      </c>
      <c r="C515" s="202" t="s">
        <v>486</v>
      </c>
      <c r="D515" s="195"/>
      <c r="E515" s="211">
        <v>12.5</v>
      </c>
      <c r="F515" s="201"/>
      <c r="G515" s="135">
        <f t="shared" si="10"/>
        <v>0</v>
      </c>
    </row>
    <row r="516" spans="1:7" ht="21.2" customHeight="1" x14ac:dyDescent="0.25">
      <c r="A516" s="193">
        <v>9781338871418</v>
      </c>
      <c r="B516" s="194" t="s">
        <v>276</v>
      </c>
      <c r="C516" s="202" t="s">
        <v>486</v>
      </c>
      <c r="D516" s="195"/>
      <c r="E516" s="211">
        <v>13.5</v>
      </c>
      <c r="F516" s="201"/>
      <c r="G516" s="135">
        <f t="shared" si="10"/>
        <v>0</v>
      </c>
    </row>
    <row r="517" spans="1:7" ht="21.2" customHeight="1" x14ac:dyDescent="0.25">
      <c r="A517" s="193">
        <v>9781338890334</v>
      </c>
      <c r="B517" s="194" t="s">
        <v>278</v>
      </c>
      <c r="C517" s="202" t="s">
        <v>486</v>
      </c>
      <c r="D517" s="195"/>
      <c r="E517" s="211">
        <v>12.5</v>
      </c>
      <c r="F517" s="201"/>
      <c r="G517" s="135">
        <f t="shared" si="10"/>
        <v>0</v>
      </c>
    </row>
    <row r="518" spans="1:7" ht="21.2" customHeight="1" x14ac:dyDescent="0.25">
      <c r="A518" s="193">
        <v>9781546154273</v>
      </c>
      <c r="B518" s="194" t="s">
        <v>694</v>
      </c>
      <c r="C518" s="202" t="s">
        <v>631</v>
      </c>
      <c r="D518" s="204"/>
      <c r="E518" s="211">
        <v>9.25</v>
      </c>
      <c r="F518" s="201"/>
      <c r="G518" s="135">
        <f t="shared" si="10"/>
        <v>0</v>
      </c>
    </row>
    <row r="519" spans="1:7" ht="21.2" customHeight="1" x14ac:dyDescent="0.25">
      <c r="A519" s="193">
        <v>9781546175537</v>
      </c>
      <c r="B519" s="194" t="s">
        <v>884</v>
      </c>
      <c r="C519" s="202" t="s">
        <v>631</v>
      </c>
      <c r="D519" s="195"/>
      <c r="E519" s="211">
        <v>10.5</v>
      </c>
      <c r="F519" s="201"/>
      <c r="G519" s="135">
        <f t="shared" si="10"/>
        <v>0</v>
      </c>
    </row>
    <row r="520" spans="1:7" ht="21.2" customHeight="1" x14ac:dyDescent="0.25">
      <c r="A520" s="193">
        <v>9781907083440</v>
      </c>
      <c r="B520" s="194" t="s">
        <v>567</v>
      </c>
      <c r="C520" s="202" t="s">
        <v>631</v>
      </c>
      <c r="D520" s="195"/>
      <c r="E520" s="211">
        <v>14.5</v>
      </c>
      <c r="F520" s="201"/>
      <c r="G520" s="135">
        <f t="shared" si="10"/>
        <v>0</v>
      </c>
    </row>
    <row r="521" spans="1:7" ht="21.2" customHeight="1" x14ac:dyDescent="0.25">
      <c r="A521" s="193">
        <v>9781338741032</v>
      </c>
      <c r="B521" s="194" t="s">
        <v>695</v>
      </c>
      <c r="C521" s="202" t="s">
        <v>631</v>
      </c>
      <c r="D521" s="195"/>
      <c r="E521" s="211">
        <v>15</v>
      </c>
      <c r="F521" s="201"/>
      <c r="G521" s="135">
        <f t="shared" si="10"/>
        <v>0</v>
      </c>
    </row>
    <row r="522" spans="1:7" ht="21.2" customHeight="1" x14ac:dyDescent="0.25">
      <c r="A522" s="193">
        <v>9781338741063</v>
      </c>
      <c r="B522" s="194" t="s">
        <v>696</v>
      </c>
      <c r="C522" s="202" t="s">
        <v>631</v>
      </c>
      <c r="D522" s="195"/>
      <c r="E522" s="211">
        <v>15</v>
      </c>
      <c r="F522" s="201"/>
      <c r="G522" s="135">
        <f t="shared" si="10"/>
        <v>0</v>
      </c>
    </row>
    <row r="523" spans="1:7" ht="21.2" customHeight="1" x14ac:dyDescent="0.25">
      <c r="A523" s="193">
        <v>9781338680454</v>
      </c>
      <c r="B523" s="194" t="s">
        <v>697</v>
      </c>
      <c r="C523" s="202" t="s">
        <v>631</v>
      </c>
      <c r="D523" s="195"/>
      <c r="E523" s="211">
        <v>15</v>
      </c>
      <c r="F523" s="201"/>
      <c r="G523" s="135">
        <f t="shared" si="10"/>
        <v>0</v>
      </c>
    </row>
    <row r="524" spans="1:7" ht="21.2" customHeight="1" x14ac:dyDescent="0.25">
      <c r="A524" s="193">
        <v>9781546135371</v>
      </c>
      <c r="B524" s="194" t="s">
        <v>698</v>
      </c>
      <c r="C524" s="202" t="s">
        <v>631</v>
      </c>
      <c r="D524" s="195"/>
      <c r="E524" s="211">
        <v>14.5</v>
      </c>
      <c r="F524" s="201"/>
      <c r="G524" s="135">
        <f t="shared" si="10"/>
        <v>0</v>
      </c>
    </row>
    <row r="525" spans="1:7" ht="21.2" customHeight="1" x14ac:dyDescent="0.25">
      <c r="A525" s="193">
        <v>9781546109402</v>
      </c>
      <c r="B525" s="194" t="s">
        <v>568</v>
      </c>
      <c r="C525" s="202" t="s">
        <v>631</v>
      </c>
      <c r="D525" s="195"/>
      <c r="E525" s="211">
        <v>15.75</v>
      </c>
      <c r="F525" s="201"/>
      <c r="G525" s="135">
        <f t="shared" si="10"/>
        <v>0</v>
      </c>
    </row>
    <row r="526" spans="1:7" ht="21.2" customHeight="1" x14ac:dyDescent="0.25">
      <c r="A526" s="193">
        <v>9781039709560</v>
      </c>
      <c r="B526" s="194" t="s">
        <v>699</v>
      </c>
      <c r="C526" s="202" t="s">
        <v>631</v>
      </c>
      <c r="D526" s="204" t="s">
        <v>4</v>
      </c>
      <c r="E526" s="211">
        <v>10.5</v>
      </c>
      <c r="F526" s="201"/>
      <c r="G526" s="135">
        <f t="shared" si="10"/>
        <v>0</v>
      </c>
    </row>
    <row r="527" spans="1:7" ht="21.2" customHeight="1" x14ac:dyDescent="0.25">
      <c r="A527" s="193">
        <v>9781546133988</v>
      </c>
      <c r="B527" s="194" t="s">
        <v>700</v>
      </c>
      <c r="C527" s="202" t="s">
        <v>631</v>
      </c>
      <c r="D527" s="204"/>
      <c r="E527" s="211">
        <v>20.75</v>
      </c>
      <c r="F527" s="201"/>
      <c r="G527" s="135">
        <f t="shared" si="10"/>
        <v>0</v>
      </c>
    </row>
    <row r="528" spans="1:7" ht="21.2" customHeight="1" x14ac:dyDescent="0.25">
      <c r="A528" s="193">
        <v>9780993869495</v>
      </c>
      <c r="B528" s="194" t="s">
        <v>279</v>
      </c>
      <c r="C528" s="202" t="s">
        <v>631</v>
      </c>
      <c r="D528" s="204" t="s">
        <v>4</v>
      </c>
      <c r="E528" s="211">
        <v>21</v>
      </c>
      <c r="F528" s="201"/>
      <c r="G528" s="135">
        <f t="shared" si="10"/>
        <v>0</v>
      </c>
    </row>
    <row r="529" spans="1:7" ht="21.2" customHeight="1" x14ac:dyDescent="0.25">
      <c r="A529" s="193">
        <v>9781339020327</v>
      </c>
      <c r="B529" s="194" t="s">
        <v>412</v>
      </c>
      <c r="C529" s="202" t="s">
        <v>631</v>
      </c>
      <c r="D529" s="195"/>
      <c r="E529" s="211">
        <v>16.75</v>
      </c>
      <c r="F529" s="201"/>
      <c r="G529" s="135">
        <f t="shared" si="10"/>
        <v>0</v>
      </c>
    </row>
    <row r="530" spans="1:7" ht="21.2" customHeight="1" x14ac:dyDescent="0.25">
      <c r="A530" s="193">
        <v>9781546116936</v>
      </c>
      <c r="B530" s="194" t="s">
        <v>569</v>
      </c>
      <c r="C530" s="202" t="s">
        <v>631</v>
      </c>
      <c r="D530" s="195"/>
      <c r="E530" s="211">
        <v>17.5</v>
      </c>
      <c r="F530" s="201"/>
      <c r="G530" s="135">
        <f t="shared" si="10"/>
        <v>0</v>
      </c>
    </row>
    <row r="531" spans="1:7" ht="21.2" customHeight="1" x14ac:dyDescent="0.25">
      <c r="A531" s="193">
        <v>9781546162407</v>
      </c>
      <c r="B531" s="194" t="s">
        <v>885</v>
      </c>
      <c r="C531" s="202" t="s">
        <v>631</v>
      </c>
      <c r="D531" s="195"/>
      <c r="E531" s="211">
        <v>14</v>
      </c>
      <c r="F531" s="201"/>
      <c r="G531" s="135">
        <f t="shared" si="10"/>
        <v>0</v>
      </c>
    </row>
    <row r="532" spans="1:7" ht="21.2" customHeight="1" x14ac:dyDescent="0.25">
      <c r="A532" s="193">
        <v>9781338890297</v>
      </c>
      <c r="B532" s="194" t="s">
        <v>413</v>
      </c>
      <c r="C532" s="202" t="s">
        <v>631</v>
      </c>
      <c r="D532" s="195"/>
      <c r="E532" s="211">
        <v>25</v>
      </c>
      <c r="F532" s="201"/>
      <c r="G532" s="135">
        <f t="shared" si="10"/>
        <v>0</v>
      </c>
    </row>
    <row r="533" spans="1:7" ht="21.2" customHeight="1" x14ac:dyDescent="0.25">
      <c r="A533" s="193">
        <v>9781546137665</v>
      </c>
      <c r="B533" s="194" t="s">
        <v>701</v>
      </c>
      <c r="C533" s="202" t="s">
        <v>631</v>
      </c>
      <c r="D533" s="195"/>
      <c r="E533" s="211">
        <v>14.5</v>
      </c>
      <c r="F533" s="201"/>
      <c r="G533" s="135">
        <f>+F533*E533</f>
        <v>0</v>
      </c>
    </row>
    <row r="534" spans="1:7" ht="21.2" customHeight="1" x14ac:dyDescent="0.25">
      <c r="A534" s="193">
        <v>9781339008707</v>
      </c>
      <c r="B534" s="194" t="s">
        <v>414</v>
      </c>
      <c r="C534" s="202" t="s">
        <v>631</v>
      </c>
      <c r="D534" s="195"/>
      <c r="E534" s="211">
        <v>7</v>
      </c>
      <c r="F534" s="201"/>
      <c r="G534" s="135">
        <f t="shared" si="10"/>
        <v>0</v>
      </c>
    </row>
    <row r="535" spans="1:7" ht="21.2" customHeight="1" x14ac:dyDescent="0.25">
      <c r="A535" s="193">
        <v>9781339046518</v>
      </c>
      <c r="B535" s="194" t="s">
        <v>570</v>
      </c>
      <c r="C535" s="202" t="s">
        <v>631</v>
      </c>
      <c r="D535" s="195"/>
      <c r="E535" s="211">
        <v>14.5</v>
      </c>
      <c r="F535" s="201"/>
      <c r="G535" s="135">
        <f t="shared" si="10"/>
        <v>0</v>
      </c>
    </row>
    <row r="536" spans="1:7" ht="21.2" customHeight="1" x14ac:dyDescent="0.25">
      <c r="A536" s="193">
        <v>9781546155386</v>
      </c>
      <c r="B536" s="194" t="s">
        <v>886</v>
      </c>
      <c r="C536" s="202" t="s">
        <v>631</v>
      </c>
      <c r="D536" s="195"/>
      <c r="E536" s="211">
        <v>19.75</v>
      </c>
      <c r="F536" s="201"/>
      <c r="G536" s="135">
        <f t="shared" si="10"/>
        <v>0</v>
      </c>
    </row>
    <row r="537" spans="1:7" ht="21.2" customHeight="1" x14ac:dyDescent="0.25">
      <c r="A537" s="193">
        <v>9781546123262</v>
      </c>
      <c r="B537" s="194" t="s">
        <v>702</v>
      </c>
      <c r="C537" s="202" t="s">
        <v>631</v>
      </c>
      <c r="D537" s="195"/>
      <c r="E537" s="211">
        <v>14.5</v>
      </c>
      <c r="F537" s="201"/>
      <c r="G537" s="135">
        <f t="shared" si="10"/>
        <v>0</v>
      </c>
    </row>
    <row r="538" spans="1:7" ht="21.2" customHeight="1" x14ac:dyDescent="0.25">
      <c r="A538" s="193">
        <v>9781546167037</v>
      </c>
      <c r="B538" s="194" t="s">
        <v>887</v>
      </c>
      <c r="C538" s="194" t="s">
        <v>631</v>
      </c>
      <c r="D538" s="195"/>
      <c r="E538" s="211">
        <v>21</v>
      </c>
      <c r="F538" s="201"/>
      <c r="G538" s="135">
        <f t="shared" si="10"/>
        <v>0</v>
      </c>
    </row>
    <row r="539" spans="1:7" ht="21.2" customHeight="1" x14ac:dyDescent="0.25">
      <c r="A539" s="193">
        <v>9781546109457</v>
      </c>
      <c r="B539" s="194" t="s">
        <v>571</v>
      </c>
      <c r="C539" s="194" t="s">
        <v>631</v>
      </c>
      <c r="D539" s="204"/>
      <c r="E539" s="211">
        <v>14.5</v>
      </c>
      <c r="F539" s="201"/>
      <c r="G539" s="135">
        <f t="shared" si="10"/>
        <v>0</v>
      </c>
    </row>
    <row r="540" spans="1:7" ht="21.2" customHeight="1" x14ac:dyDescent="0.25">
      <c r="A540" s="193">
        <v>9781338877045</v>
      </c>
      <c r="B540" s="194" t="s">
        <v>280</v>
      </c>
      <c r="C540" s="194" t="s">
        <v>631</v>
      </c>
      <c r="D540" s="195"/>
      <c r="E540" s="211">
        <v>7.5</v>
      </c>
      <c r="F540" s="201"/>
      <c r="G540" s="135">
        <f t="shared" si="10"/>
        <v>0</v>
      </c>
    </row>
    <row r="541" spans="1:7" ht="21.2" customHeight="1" x14ac:dyDescent="0.25">
      <c r="A541" s="193">
        <v>9781546148517</v>
      </c>
      <c r="B541" s="194" t="s">
        <v>888</v>
      </c>
      <c r="C541" s="194" t="s">
        <v>631</v>
      </c>
      <c r="D541" s="204"/>
      <c r="E541" s="211">
        <v>14.5</v>
      </c>
      <c r="F541" s="201"/>
      <c r="G541" s="135">
        <f t="shared" si="10"/>
        <v>0</v>
      </c>
    </row>
    <row r="542" spans="1:7" ht="21.2" customHeight="1" x14ac:dyDescent="0.25">
      <c r="A542" s="193">
        <v>9781039702004</v>
      </c>
      <c r="B542" s="194" t="s">
        <v>572</v>
      </c>
      <c r="C542" s="194" t="s">
        <v>632</v>
      </c>
      <c r="D542" s="204" t="s">
        <v>4</v>
      </c>
      <c r="E542" s="211">
        <v>10.5</v>
      </c>
      <c r="F542" s="201"/>
      <c r="G542" s="135">
        <f t="shared" si="10"/>
        <v>0</v>
      </c>
    </row>
    <row r="543" spans="1:7" ht="21.2" customHeight="1" x14ac:dyDescent="0.25">
      <c r="A543" s="193">
        <v>9781338825152</v>
      </c>
      <c r="B543" s="194" t="s">
        <v>573</v>
      </c>
      <c r="C543" s="194" t="s">
        <v>632</v>
      </c>
      <c r="D543" s="195"/>
      <c r="E543" s="211">
        <v>14.5</v>
      </c>
      <c r="F543" s="201"/>
      <c r="G543" s="135">
        <f t="shared" si="10"/>
        <v>0</v>
      </c>
    </row>
    <row r="544" spans="1:7" ht="21.2" customHeight="1" x14ac:dyDescent="0.25">
      <c r="A544" s="193">
        <v>9781338825183</v>
      </c>
      <c r="B544" s="194" t="s">
        <v>574</v>
      </c>
      <c r="C544" s="194" t="s">
        <v>632</v>
      </c>
      <c r="D544" s="195"/>
      <c r="E544" s="211">
        <v>14.5</v>
      </c>
      <c r="F544" s="201"/>
      <c r="G544" s="135">
        <f t="shared" si="10"/>
        <v>0</v>
      </c>
    </row>
    <row r="545" spans="1:7" ht="21.2" customHeight="1" x14ac:dyDescent="0.25">
      <c r="A545" s="193">
        <v>9781339012292</v>
      </c>
      <c r="B545" s="194" t="s">
        <v>575</v>
      </c>
      <c r="C545" s="194" t="s">
        <v>632</v>
      </c>
      <c r="D545" s="195"/>
      <c r="E545" s="211">
        <v>8.25</v>
      </c>
      <c r="F545" s="201"/>
      <c r="G545" s="135">
        <f t="shared" si="10"/>
        <v>0</v>
      </c>
    </row>
    <row r="546" spans="1:7" ht="21.2" customHeight="1" x14ac:dyDescent="0.25">
      <c r="A546" s="193">
        <v>9781338847352</v>
      </c>
      <c r="B546" s="194" t="s">
        <v>281</v>
      </c>
      <c r="C546" s="203" t="s">
        <v>632</v>
      </c>
      <c r="D546" s="195"/>
      <c r="E546" s="211">
        <v>8.25</v>
      </c>
      <c r="F546" s="201"/>
      <c r="G546" s="135">
        <f t="shared" si="10"/>
        <v>0</v>
      </c>
    </row>
    <row r="547" spans="1:7" ht="21.2" customHeight="1" x14ac:dyDescent="0.25">
      <c r="A547" s="193">
        <v>9781546103318</v>
      </c>
      <c r="B547" s="194" t="s">
        <v>576</v>
      </c>
      <c r="C547" s="202" t="s">
        <v>633</v>
      </c>
      <c r="D547" s="204"/>
      <c r="E547" s="211">
        <v>17.75</v>
      </c>
      <c r="F547" s="201"/>
      <c r="G547" s="135">
        <f t="shared" si="10"/>
        <v>0</v>
      </c>
    </row>
    <row r="548" spans="1:7" ht="21.2" customHeight="1" x14ac:dyDescent="0.25">
      <c r="A548" s="193">
        <v>9781039710221</v>
      </c>
      <c r="B548" s="194" t="s">
        <v>889</v>
      </c>
      <c r="C548" s="202" t="s">
        <v>633</v>
      </c>
      <c r="D548" s="204" t="s">
        <v>4</v>
      </c>
      <c r="E548" s="211">
        <v>10.5</v>
      </c>
      <c r="F548" s="201"/>
      <c r="G548" s="135">
        <f t="shared" si="10"/>
        <v>0</v>
      </c>
    </row>
    <row r="549" spans="1:7" ht="21.2" customHeight="1" x14ac:dyDescent="0.25">
      <c r="A549" s="193">
        <v>9781039707627</v>
      </c>
      <c r="B549" s="194" t="s">
        <v>577</v>
      </c>
      <c r="C549" s="202" t="s">
        <v>633</v>
      </c>
      <c r="D549" s="204" t="s">
        <v>4</v>
      </c>
      <c r="E549" s="211">
        <v>9.25</v>
      </c>
      <c r="F549" s="201"/>
      <c r="G549" s="135">
        <f t="shared" si="10"/>
        <v>0</v>
      </c>
    </row>
    <row r="550" spans="1:7" ht="21.2" customHeight="1" x14ac:dyDescent="0.25">
      <c r="A550" s="193">
        <v>9781524893729</v>
      </c>
      <c r="B550" s="194" t="s">
        <v>415</v>
      </c>
      <c r="C550" s="202" t="s">
        <v>633</v>
      </c>
      <c r="D550" s="195"/>
      <c r="E550" s="211">
        <v>17.75</v>
      </c>
      <c r="F550" s="201"/>
      <c r="G550" s="135">
        <f t="shared" si="10"/>
        <v>0</v>
      </c>
    </row>
    <row r="551" spans="1:7" ht="21.2" customHeight="1" x14ac:dyDescent="0.25">
      <c r="A551" s="193">
        <v>9781419779633</v>
      </c>
      <c r="B551" s="194" t="s">
        <v>703</v>
      </c>
      <c r="C551" s="202" t="s">
        <v>633</v>
      </c>
      <c r="D551" s="195"/>
      <c r="E551" s="211">
        <v>13.75</v>
      </c>
      <c r="F551" s="201"/>
      <c r="G551" s="135">
        <f t="shared" si="10"/>
        <v>0</v>
      </c>
    </row>
    <row r="552" spans="1:7" ht="21.2" customHeight="1" x14ac:dyDescent="0.25">
      <c r="A552" s="193">
        <v>9781546135340</v>
      </c>
      <c r="B552" s="194" t="s">
        <v>704</v>
      </c>
      <c r="C552" s="202" t="s">
        <v>633</v>
      </c>
      <c r="D552" s="195"/>
      <c r="E552" s="211">
        <v>17.5</v>
      </c>
      <c r="F552" s="201"/>
      <c r="G552" s="135">
        <f t="shared" si="10"/>
        <v>0</v>
      </c>
    </row>
    <row r="553" spans="1:7" ht="21.2" customHeight="1" x14ac:dyDescent="0.25">
      <c r="A553" s="193">
        <v>9781339012414</v>
      </c>
      <c r="B553" s="194" t="s">
        <v>282</v>
      </c>
      <c r="C553" s="202" t="s">
        <v>633</v>
      </c>
      <c r="D553" s="195"/>
      <c r="E553" s="211">
        <v>10.5</v>
      </c>
      <c r="F553" s="201"/>
      <c r="G553" s="135">
        <f t="shared" si="10"/>
        <v>0</v>
      </c>
    </row>
    <row r="554" spans="1:7" ht="21.2" customHeight="1" x14ac:dyDescent="0.25">
      <c r="A554" s="193">
        <v>9798225008529</v>
      </c>
      <c r="B554" s="194" t="s">
        <v>890</v>
      </c>
      <c r="C554" s="202" t="s">
        <v>633</v>
      </c>
      <c r="D554" s="195"/>
      <c r="E554" s="211">
        <v>23.75</v>
      </c>
      <c r="F554" s="201"/>
      <c r="G554" s="135">
        <f t="shared" si="10"/>
        <v>0</v>
      </c>
    </row>
    <row r="555" spans="1:7" ht="21.2" customHeight="1" x14ac:dyDescent="0.25">
      <c r="A555" s="193">
        <v>9781546109518</v>
      </c>
      <c r="B555" s="194" t="s">
        <v>578</v>
      </c>
      <c r="C555" s="202" t="s">
        <v>633</v>
      </c>
      <c r="D555" s="195"/>
      <c r="E555" s="211">
        <v>15.5</v>
      </c>
      <c r="F555" s="201"/>
      <c r="G555" s="135">
        <f t="shared" ref="G555:G606" si="11">+F555*E555</f>
        <v>0</v>
      </c>
    </row>
    <row r="556" spans="1:7" ht="21.2" customHeight="1" x14ac:dyDescent="0.25">
      <c r="A556" s="193">
        <v>9781039705999</v>
      </c>
      <c r="B556" s="194" t="s">
        <v>706</v>
      </c>
      <c r="C556" s="202" t="s">
        <v>633</v>
      </c>
      <c r="D556" s="204" t="s">
        <v>4</v>
      </c>
      <c r="E556" s="211">
        <v>17.75</v>
      </c>
      <c r="F556" s="201"/>
      <c r="G556" s="135">
        <f t="shared" si="11"/>
        <v>0</v>
      </c>
    </row>
    <row r="557" spans="1:7" ht="21.2" customHeight="1" x14ac:dyDescent="0.25">
      <c r="A557" s="193">
        <v>9781546102649</v>
      </c>
      <c r="B557" s="194" t="s">
        <v>579</v>
      </c>
      <c r="C557" s="202" t="s">
        <v>633</v>
      </c>
      <c r="D557" s="195"/>
      <c r="E557" s="211">
        <v>21</v>
      </c>
      <c r="F557" s="201"/>
      <c r="G557" s="135">
        <f t="shared" si="11"/>
        <v>0</v>
      </c>
    </row>
    <row r="558" spans="1:7" ht="21.2" customHeight="1" x14ac:dyDescent="0.25">
      <c r="A558" s="193">
        <v>9781546131274</v>
      </c>
      <c r="B558" s="194" t="s">
        <v>707</v>
      </c>
      <c r="C558" s="202" t="s">
        <v>633</v>
      </c>
      <c r="D558" s="195"/>
      <c r="E558" s="211">
        <v>16.75</v>
      </c>
      <c r="F558" s="201"/>
      <c r="G558" s="135">
        <f t="shared" si="11"/>
        <v>0</v>
      </c>
    </row>
    <row r="559" spans="1:7" ht="21.2" customHeight="1" x14ac:dyDescent="0.25">
      <c r="A559" s="193">
        <v>9781338825251</v>
      </c>
      <c r="B559" s="194" t="s">
        <v>103</v>
      </c>
      <c r="C559" s="202" t="s">
        <v>633</v>
      </c>
      <c r="D559" s="195"/>
      <c r="E559" s="211">
        <v>15.5</v>
      </c>
      <c r="F559" s="201"/>
      <c r="G559" s="135">
        <f t="shared" si="11"/>
        <v>0</v>
      </c>
    </row>
    <row r="560" spans="1:7" ht="21.2" customHeight="1" x14ac:dyDescent="0.25">
      <c r="A560" s="193">
        <v>9781546148456</v>
      </c>
      <c r="B560" s="194" t="s">
        <v>891</v>
      </c>
      <c r="C560" s="202" t="s">
        <v>633</v>
      </c>
      <c r="D560" s="195"/>
      <c r="E560" s="211">
        <v>15.5</v>
      </c>
      <c r="F560" s="201"/>
      <c r="G560" s="135">
        <f t="shared" si="11"/>
        <v>0</v>
      </c>
    </row>
    <row r="561" spans="1:7" ht="21.2" customHeight="1" x14ac:dyDescent="0.25">
      <c r="A561" s="193">
        <v>9781546412014</v>
      </c>
      <c r="B561" s="194" t="s">
        <v>580</v>
      </c>
      <c r="C561" s="202" t="s">
        <v>633</v>
      </c>
      <c r="D561" s="195"/>
      <c r="E561" s="211">
        <v>16</v>
      </c>
      <c r="F561" s="201"/>
      <c r="G561" s="135">
        <f t="shared" si="11"/>
        <v>0</v>
      </c>
    </row>
    <row r="562" spans="1:7" ht="21.2" customHeight="1" x14ac:dyDescent="0.25">
      <c r="A562" s="193">
        <v>9781338878493</v>
      </c>
      <c r="B562" s="194" t="s">
        <v>416</v>
      </c>
      <c r="C562" s="202" t="s">
        <v>633</v>
      </c>
      <c r="D562" s="195"/>
      <c r="E562" s="211">
        <v>15</v>
      </c>
      <c r="F562" s="201"/>
      <c r="G562" s="135">
        <f t="shared" si="11"/>
        <v>0</v>
      </c>
    </row>
    <row r="563" spans="1:7" ht="21.2" customHeight="1" x14ac:dyDescent="0.25">
      <c r="A563" s="193">
        <v>9781339027999</v>
      </c>
      <c r="B563" s="194" t="s">
        <v>417</v>
      </c>
      <c r="C563" s="202" t="s">
        <v>633</v>
      </c>
      <c r="D563" s="195"/>
      <c r="E563" s="211">
        <v>21</v>
      </c>
      <c r="F563" s="201"/>
      <c r="G563" s="135">
        <f t="shared" si="11"/>
        <v>0</v>
      </c>
    </row>
    <row r="564" spans="1:7" ht="21.2" customHeight="1" x14ac:dyDescent="0.25">
      <c r="A564" s="193">
        <v>9781338879155</v>
      </c>
      <c r="B564" s="194" t="s">
        <v>581</v>
      </c>
      <c r="C564" s="202" t="s">
        <v>633</v>
      </c>
      <c r="D564" s="195"/>
      <c r="E564" s="211">
        <v>15.75</v>
      </c>
      <c r="F564" s="201"/>
      <c r="G564" s="135">
        <f t="shared" si="11"/>
        <v>0</v>
      </c>
    </row>
    <row r="565" spans="1:7" ht="21.2" customHeight="1" x14ac:dyDescent="0.25">
      <c r="A565" s="193">
        <v>9781546148531</v>
      </c>
      <c r="B565" s="194" t="s">
        <v>892</v>
      </c>
      <c r="C565" s="202" t="s">
        <v>633</v>
      </c>
      <c r="D565" s="204"/>
      <c r="E565" s="211">
        <v>17</v>
      </c>
      <c r="F565" s="201"/>
      <c r="G565" s="135">
        <f t="shared" si="11"/>
        <v>0</v>
      </c>
    </row>
    <row r="566" spans="1:7" ht="21.2" customHeight="1" x14ac:dyDescent="0.25">
      <c r="A566" s="193">
        <v>9781339031873</v>
      </c>
      <c r="B566" s="194" t="s">
        <v>708</v>
      </c>
      <c r="C566" s="202" t="s">
        <v>633</v>
      </c>
      <c r="D566" s="195"/>
      <c r="E566" s="211">
        <v>17.75</v>
      </c>
      <c r="F566" s="201"/>
      <c r="G566" s="135">
        <f t="shared" si="11"/>
        <v>0</v>
      </c>
    </row>
    <row r="567" spans="1:7" ht="21.2" customHeight="1" x14ac:dyDescent="0.25">
      <c r="A567" s="193">
        <v>9781419776762</v>
      </c>
      <c r="B567" s="194" t="s">
        <v>582</v>
      </c>
      <c r="C567" s="202" t="s">
        <v>633</v>
      </c>
      <c r="D567" s="195"/>
      <c r="E567" s="211">
        <v>12.5</v>
      </c>
      <c r="F567" s="201"/>
      <c r="G567" s="135">
        <f t="shared" si="11"/>
        <v>0</v>
      </c>
    </row>
    <row r="568" spans="1:7" ht="21.2" customHeight="1" x14ac:dyDescent="0.25">
      <c r="A568" s="193">
        <v>9781964487229</v>
      </c>
      <c r="B568" s="194" t="s">
        <v>893</v>
      </c>
      <c r="C568" s="202" t="s">
        <v>633</v>
      </c>
      <c r="D568" s="195"/>
      <c r="E568" s="211">
        <v>12.5</v>
      </c>
      <c r="F568" s="201"/>
      <c r="G568" s="135">
        <f t="shared" si="11"/>
        <v>0</v>
      </c>
    </row>
    <row r="569" spans="1:7" ht="21.2" customHeight="1" x14ac:dyDescent="0.25">
      <c r="A569" s="193">
        <v>9781964487038</v>
      </c>
      <c r="B569" s="194" t="s">
        <v>709</v>
      </c>
      <c r="C569" s="202" t="s">
        <v>633</v>
      </c>
      <c r="D569" s="195"/>
      <c r="E569" s="211">
        <v>13.5</v>
      </c>
      <c r="F569" s="201"/>
      <c r="G569" s="135">
        <f t="shared" si="11"/>
        <v>0</v>
      </c>
    </row>
    <row r="570" spans="1:7" ht="21.2" customHeight="1" x14ac:dyDescent="0.25">
      <c r="A570" s="193">
        <v>9781338845099</v>
      </c>
      <c r="B570" s="194" t="s">
        <v>418</v>
      </c>
      <c r="C570" s="202" t="s">
        <v>633</v>
      </c>
      <c r="D570" s="204"/>
      <c r="E570" s="211">
        <v>17.75</v>
      </c>
      <c r="F570" s="201"/>
      <c r="G570" s="135">
        <f t="shared" si="11"/>
        <v>0</v>
      </c>
    </row>
    <row r="571" spans="1:7" ht="21.2" customHeight="1" x14ac:dyDescent="0.25">
      <c r="A571" s="193">
        <v>9781339013985</v>
      </c>
      <c r="B571" s="194" t="s">
        <v>583</v>
      </c>
      <c r="C571" s="202" t="s">
        <v>633</v>
      </c>
      <c r="D571" s="204"/>
      <c r="E571" s="211">
        <v>17.75</v>
      </c>
      <c r="F571" s="201"/>
      <c r="G571" s="135">
        <f t="shared" si="11"/>
        <v>0</v>
      </c>
    </row>
    <row r="572" spans="1:7" ht="21.2" customHeight="1" x14ac:dyDescent="0.25">
      <c r="A572" s="193">
        <v>9781039712676</v>
      </c>
      <c r="B572" s="194" t="s">
        <v>894</v>
      </c>
      <c r="C572" s="202" t="s">
        <v>633</v>
      </c>
      <c r="D572" s="204" t="s">
        <v>4</v>
      </c>
      <c r="E572" s="211">
        <v>12.5</v>
      </c>
      <c r="F572" s="201"/>
      <c r="G572" s="135">
        <f t="shared" si="11"/>
        <v>0</v>
      </c>
    </row>
    <row r="573" spans="1:7" ht="21.2" customHeight="1" x14ac:dyDescent="0.25">
      <c r="A573" s="193">
        <v>9781546103325</v>
      </c>
      <c r="B573" s="194" t="s">
        <v>710</v>
      </c>
      <c r="C573" s="202" t="s">
        <v>483</v>
      </c>
      <c r="D573" s="195"/>
      <c r="E573" s="211">
        <v>17.75</v>
      </c>
      <c r="F573" s="201"/>
      <c r="G573" s="135">
        <f t="shared" si="11"/>
        <v>0</v>
      </c>
    </row>
    <row r="574" spans="1:7" ht="21.2" customHeight="1" x14ac:dyDescent="0.25">
      <c r="A574" s="193">
        <v>9780736443784</v>
      </c>
      <c r="B574" s="194" t="s">
        <v>146</v>
      </c>
      <c r="C574" s="202" t="s">
        <v>483</v>
      </c>
      <c r="D574" s="204"/>
      <c r="E574" s="211">
        <v>3</v>
      </c>
      <c r="F574" s="201"/>
      <c r="G574" s="135">
        <f t="shared" si="11"/>
        <v>0</v>
      </c>
    </row>
    <row r="575" spans="1:7" ht="21.2" customHeight="1" x14ac:dyDescent="0.25">
      <c r="A575" s="193">
        <v>9781338831979</v>
      </c>
      <c r="B575" s="194" t="s">
        <v>147</v>
      </c>
      <c r="C575" s="202" t="s">
        <v>483</v>
      </c>
      <c r="D575" s="204"/>
      <c r="E575" s="211">
        <v>10</v>
      </c>
      <c r="F575" s="201"/>
      <c r="G575" s="135">
        <f t="shared" si="11"/>
        <v>0</v>
      </c>
    </row>
    <row r="576" spans="1:7" ht="21.2" customHeight="1" x14ac:dyDescent="0.25">
      <c r="A576" s="193">
        <v>9781975312817</v>
      </c>
      <c r="B576" s="194" t="s">
        <v>209</v>
      </c>
      <c r="C576" s="202" t="s">
        <v>483</v>
      </c>
      <c r="D576" s="204" t="s">
        <v>4</v>
      </c>
      <c r="E576" s="211">
        <v>10</v>
      </c>
      <c r="F576" s="201"/>
      <c r="G576" s="135">
        <f t="shared" si="11"/>
        <v>0</v>
      </c>
    </row>
    <row r="577" spans="1:7" ht="21.2" customHeight="1" x14ac:dyDescent="0.25">
      <c r="A577" s="193">
        <v>9781339014982</v>
      </c>
      <c r="B577" s="194" t="s">
        <v>283</v>
      </c>
      <c r="C577" s="202" t="s">
        <v>483</v>
      </c>
      <c r="D577" s="204"/>
      <c r="E577" s="211">
        <v>10.5</v>
      </c>
      <c r="F577" s="201"/>
      <c r="G577" s="135">
        <f t="shared" si="11"/>
        <v>0</v>
      </c>
    </row>
    <row r="578" spans="1:7" ht="21.2" customHeight="1" x14ac:dyDescent="0.25">
      <c r="A578" s="193">
        <v>9781338752250</v>
      </c>
      <c r="B578" s="194" t="s">
        <v>419</v>
      </c>
      <c r="C578" s="202" t="s">
        <v>483</v>
      </c>
      <c r="D578" s="195"/>
      <c r="E578" s="211">
        <v>10.5</v>
      </c>
      <c r="F578" s="201"/>
      <c r="G578" s="135">
        <f t="shared" si="11"/>
        <v>0</v>
      </c>
    </row>
    <row r="579" spans="1:7" ht="21.2" customHeight="1" x14ac:dyDescent="0.25">
      <c r="A579" s="193">
        <v>9781338867442</v>
      </c>
      <c r="B579" s="194" t="s">
        <v>148</v>
      </c>
      <c r="C579" s="202" t="s">
        <v>483</v>
      </c>
      <c r="D579" s="195"/>
      <c r="E579" s="211">
        <v>10</v>
      </c>
      <c r="F579" s="201"/>
      <c r="G579" s="135">
        <f t="shared" si="11"/>
        <v>0</v>
      </c>
    </row>
    <row r="580" spans="1:7" ht="21.2" customHeight="1" x14ac:dyDescent="0.25">
      <c r="A580" s="193">
        <v>9781338892604</v>
      </c>
      <c r="B580" s="194" t="s">
        <v>149</v>
      </c>
      <c r="C580" s="202" t="s">
        <v>483</v>
      </c>
      <c r="D580" s="195"/>
      <c r="E580" s="211">
        <v>5</v>
      </c>
      <c r="F580" s="201"/>
      <c r="G580" s="135">
        <f t="shared" si="11"/>
        <v>0</v>
      </c>
    </row>
    <row r="581" spans="1:7" ht="21.2" customHeight="1" x14ac:dyDescent="0.25">
      <c r="A581" s="193">
        <v>9781339002934</v>
      </c>
      <c r="B581" s="194" t="s">
        <v>284</v>
      </c>
      <c r="C581" s="202" t="s">
        <v>483</v>
      </c>
      <c r="D581" s="195"/>
      <c r="E581" s="211">
        <v>10</v>
      </c>
      <c r="F581" s="201"/>
      <c r="G581" s="135">
        <f t="shared" si="11"/>
        <v>0</v>
      </c>
    </row>
    <row r="582" spans="1:7" ht="21.2" customHeight="1" x14ac:dyDescent="0.25">
      <c r="A582" s="193">
        <v>9781338803365</v>
      </c>
      <c r="B582" s="194" t="s">
        <v>145</v>
      </c>
      <c r="C582" s="202" t="s">
        <v>483</v>
      </c>
      <c r="D582" s="195"/>
      <c r="E582" s="211">
        <v>17.75</v>
      </c>
      <c r="F582" s="201"/>
      <c r="G582" s="135">
        <f t="shared" si="11"/>
        <v>0</v>
      </c>
    </row>
    <row r="583" spans="1:7" ht="21.2" customHeight="1" x14ac:dyDescent="0.25">
      <c r="A583" s="193">
        <v>9780545497619</v>
      </c>
      <c r="B583" s="194" t="s">
        <v>104</v>
      </c>
      <c r="C583" s="202" t="s">
        <v>634</v>
      </c>
      <c r="D583" s="195"/>
      <c r="E583" s="211">
        <v>5</v>
      </c>
      <c r="F583" s="201"/>
      <c r="G583" s="135">
        <f t="shared" si="11"/>
        <v>0</v>
      </c>
    </row>
    <row r="584" spans="1:7" ht="21.2" customHeight="1" x14ac:dyDescent="0.25">
      <c r="A584" s="193">
        <v>9781338726381</v>
      </c>
      <c r="B584" s="194" t="s">
        <v>285</v>
      </c>
      <c r="C584" s="202" t="s">
        <v>634</v>
      </c>
      <c r="D584" s="195"/>
      <c r="E584" s="211">
        <v>10</v>
      </c>
      <c r="F584" s="201"/>
      <c r="G584" s="135">
        <f t="shared" si="11"/>
        <v>0</v>
      </c>
    </row>
    <row r="585" spans="1:7" ht="21.2" customHeight="1" x14ac:dyDescent="0.25">
      <c r="A585" s="193">
        <v>9781338832686</v>
      </c>
      <c r="B585" s="194" t="s">
        <v>420</v>
      </c>
      <c r="C585" s="202" t="s">
        <v>634</v>
      </c>
      <c r="D585" s="204"/>
      <c r="E585" s="211">
        <v>10</v>
      </c>
      <c r="F585" s="201"/>
      <c r="G585" s="135">
        <f t="shared" si="11"/>
        <v>0</v>
      </c>
    </row>
    <row r="586" spans="1:7" ht="21.2" customHeight="1" x14ac:dyDescent="0.25">
      <c r="A586" s="193">
        <v>9781368108966</v>
      </c>
      <c r="B586" s="194" t="s">
        <v>584</v>
      </c>
      <c r="C586" s="202" t="s">
        <v>634</v>
      </c>
      <c r="D586" s="204"/>
      <c r="E586" s="211">
        <v>13.5</v>
      </c>
      <c r="F586" s="201"/>
      <c r="G586" s="135">
        <f t="shared" si="11"/>
        <v>0</v>
      </c>
    </row>
    <row r="587" spans="1:7" ht="21.2" customHeight="1" x14ac:dyDescent="0.25">
      <c r="A587" s="193">
        <v>9781039701502</v>
      </c>
      <c r="B587" s="194" t="s">
        <v>585</v>
      </c>
      <c r="C587" s="202" t="s">
        <v>487</v>
      </c>
      <c r="D587" s="204" t="s">
        <v>4</v>
      </c>
      <c r="E587" s="211">
        <v>10.5</v>
      </c>
      <c r="F587" s="201"/>
      <c r="G587" s="135">
        <f t="shared" si="11"/>
        <v>0</v>
      </c>
    </row>
    <row r="588" spans="1:7" ht="21.2" customHeight="1" x14ac:dyDescent="0.25">
      <c r="A588" s="193">
        <v>9780545828659</v>
      </c>
      <c r="B588" s="194" t="s">
        <v>421</v>
      </c>
      <c r="C588" s="202" t="s">
        <v>487</v>
      </c>
      <c r="D588" s="195"/>
      <c r="E588" s="211">
        <v>21</v>
      </c>
      <c r="F588" s="201"/>
      <c r="G588" s="135">
        <f t="shared" si="11"/>
        <v>0</v>
      </c>
    </row>
    <row r="589" spans="1:7" ht="21.2" customHeight="1" x14ac:dyDescent="0.25">
      <c r="A589" s="193">
        <v>9781338835557</v>
      </c>
      <c r="B589" s="194" t="s">
        <v>711</v>
      </c>
      <c r="C589" s="202" t="s">
        <v>487</v>
      </c>
      <c r="D589" s="195"/>
      <c r="E589" s="211">
        <v>17.75</v>
      </c>
      <c r="F589" s="201"/>
      <c r="G589" s="135">
        <f t="shared" si="11"/>
        <v>0</v>
      </c>
    </row>
    <row r="590" spans="1:7" ht="21.2" customHeight="1" x14ac:dyDescent="0.25">
      <c r="A590" s="193">
        <v>9781637278130</v>
      </c>
      <c r="B590" s="194" t="s">
        <v>586</v>
      </c>
      <c r="C590" s="202" t="s">
        <v>487</v>
      </c>
      <c r="D590" s="195"/>
      <c r="E590" s="211">
        <v>17.75</v>
      </c>
      <c r="F590" s="201"/>
      <c r="G590" s="135">
        <f t="shared" si="11"/>
        <v>0</v>
      </c>
    </row>
    <row r="591" spans="1:7" ht="21.2" customHeight="1" x14ac:dyDescent="0.25">
      <c r="A591" s="193">
        <v>9781804536421</v>
      </c>
      <c r="B591" s="194" t="s">
        <v>586</v>
      </c>
      <c r="C591" s="202" t="s">
        <v>487</v>
      </c>
      <c r="D591" s="204"/>
      <c r="E591" s="211">
        <v>17.75</v>
      </c>
      <c r="F591" s="201"/>
      <c r="G591" s="135">
        <f t="shared" si="11"/>
        <v>0</v>
      </c>
    </row>
    <row r="592" spans="1:7" ht="21.2" customHeight="1" x14ac:dyDescent="0.25">
      <c r="A592" s="193">
        <v>9781936310746</v>
      </c>
      <c r="B592" s="194" t="s">
        <v>152</v>
      </c>
      <c r="C592" s="202" t="s">
        <v>487</v>
      </c>
      <c r="D592" s="195"/>
      <c r="E592" s="211">
        <v>12</v>
      </c>
      <c r="F592" s="201"/>
      <c r="G592" s="135">
        <f t="shared" si="11"/>
        <v>0</v>
      </c>
    </row>
    <row r="593" spans="1:7" ht="21.2" customHeight="1" x14ac:dyDescent="0.25">
      <c r="A593" s="193">
        <v>9781546138600</v>
      </c>
      <c r="B593" s="194" t="s">
        <v>712</v>
      </c>
      <c r="C593" s="202" t="s">
        <v>487</v>
      </c>
      <c r="D593" s="195"/>
      <c r="E593" s="211">
        <v>20.75</v>
      </c>
      <c r="F593" s="201"/>
      <c r="G593" s="135">
        <f t="shared" si="11"/>
        <v>0</v>
      </c>
    </row>
    <row r="594" spans="1:7" ht="21.2" customHeight="1" x14ac:dyDescent="0.25">
      <c r="A594" s="193">
        <v>9781637276938</v>
      </c>
      <c r="B594" s="194" t="s">
        <v>713</v>
      </c>
      <c r="C594" s="202" t="s">
        <v>487</v>
      </c>
      <c r="D594" s="195"/>
      <c r="E594" s="211">
        <v>17.75</v>
      </c>
      <c r="F594" s="201"/>
      <c r="G594" s="135">
        <f t="shared" si="11"/>
        <v>0</v>
      </c>
    </row>
    <row r="595" spans="1:7" ht="21.2" customHeight="1" x14ac:dyDescent="0.25">
      <c r="A595" s="193">
        <v>9781338835618</v>
      </c>
      <c r="B595" s="194" t="s">
        <v>895</v>
      </c>
      <c r="C595" s="194" t="s">
        <v>487</v>
      </c>
      <c r="D595" s="195"/>
      <c r="E595" s="211">
        <v>17.75</v>
      </c>
      <c r="F595" s="201"/>
      <c r="G595" s="135">
        <f t="shared" si="11"/>
        <v>0</v>
      </c>
    </row>
    <row r="596" spans="1:7" ht="21.2" customHeight="1" x14ac:dyDescent="0.25">
      <c r="A596" s="193">
        <v>9781338777215</v>
      </c>
      <c r="B596" s="194" t="s">
        <v>896</v>
      </c>
      <c r="C596" s="194" t="s">
        <v>487</v>
      </c>
      <c r="D596" s="195"/>
      <c r="E596" s="211">
        <v>21</v>
      </c>
      <c r="F596" s="201"/>
      <c r="G596" s="135">
        <f t="shared" si="11"/>
        <v>0</v>
      </c>
    </row>
    <row r="597" spans="1:7" ht="21.2" customHeight="1" x14ac:dyDescent="0.25">
      <c r="A597" s="193">
        <v>9781338660456</v>
      </c>
      <c r="B597" s="194" t="s">
        <v>286</v>
      </c>
      <c r="C597" s="194" t="s">
        <v>487</v>
      </c>
      <c r="D597" s="195"/>
      <c r="E597" s="211">
        <v>17.75</v>
      </c>
      <c r="F597" s="201"/>
      <c r="G597" s="135">
        <f t="shared" si="11"/>
        <v>0</v>
      </c>
    </row>
    <row r="598" spans="1:7" ht="21.2" customHeight="1" x14ac:dyDescent="0.25">
      <c r="A598" s="193">
        <v>9781443198868</v>
      </c>
      <c r="B598" s="194" t="s">
        <v>287</v>
      </c>
      <c r="C598" s="194" t="s">
        <v>487</v>
      </c>
      <c r="D598" s="204" t="s">
        <v>4</v>
      </c>
      <c r="E598" s="211">
        <v>10.5</v>
      </c>
      <c r="F598" s="201"/>
      <c r="G598" s="135">
        <f t="shared" si="11"/>
        <v>0</v>
      </c>
    </row>
    <row r="599" spans="1:7" ht="21.2" customHeight="1" x14ac:dyDescent="0.25">
      <c r="A599" s="193">
        <v>9781546138495</v>
      </c>
      <c r="B599" s="194" t="s">
        <v>714</v>
      </c>
      <c r="C599" s="194" t="s">
        <v>487</v>
      </c>
      <c r="D599" s="195"/>
      <c r="E599" s="211">
        <v>17.5</v>
      </c>
      <c r="F599" s="201"/>
      <c r="G599" s="135">
        <f t="shared" si="11"/>
        <v>0</v>
      </c>
    </row>
    <row r="600" spans="1:7" ht="21.2" customHeight="1" x14ac:dyDescent="0.25">
      <c r="A600" s="193">
        <v>9781546148548</v>
      </c>
      <c r="B600" s="194" t="s">
        <v>897</v>
      </c>
      <c r="C600" s="194" t="s">
        <v>487</v>
      </c>
      <c r="D600" s="195"/>
      <c r="E600" s="211">
        <v>17.5</v>
      </c>
      <c r="F600" s="201"/>
      <c r="G600" s="135">
        <f t="shared" si="11"/>
        <v>0</v>
      </c>
    </row>
    <row r="601" spans="1:7" ht="21.2" customHeight="1" x14ac:dyDescent="0.25">
      <c r="A601" s="193">
        <v>9781604642773</v>
      </c>
      <c r="B601" s="194" t="s">
        <v>288</v>
      </c>
      <c r="C601" s="194" t="s">
        <v>487</v>
      </c>
      <c r="D601" s="195"/>
      <c r="E601" s="211">
        <v>10</v>
      </c>
      <c r="F601" s="201"/>
      <c r="G601" s="135">
        <f t="shared" si="11"/>
        <v>0</v>
      </c>
    </row>
    <row r="602" spans="1:7" ht="21.2" customHeight="1" x14ac:dyDescent="0.25">
      <c r="A602" s="193">
        <v>9781546114635</v>
      </c>
      <c r="B602" s="194" t="s">
        <v>587</v>
      </c>
      <c r="C602" s="194" t="s">
        <v>487</v>
      </c>
      <c r="D602" s="195"/>
      <c r="E602" s="211">
        <v>10.5</v>
      </c>
      <c r="F602" s="201"/>
      <c r="G602" s="135">
        <f t="shared" si="11"/>
        <v>0</v>
      </c>
    </row>
    <row r="603" spans="1:7" ht="21.2" customHeight="1" x14ac:dyDescent="0.25">
      <c r="A603" s="193">
        <v>9781546171706</v>
      </c>
      <c r="B603" s="194" t="s">
        <v>898</v>
      </c>
      <c r="C603" s="194" t="s">
        <v>487</v>
      </c>
      <c r="D603" s="204"/>
      <c r="E603" s="211">
        <v>13.5</v>
      </c>
      <c r="F603" s="201"/>
      <c r="G603" s="135">
        <f t="shared" si="11"/>
        <v>0</v>
      </c>
    </row>
    <row r="604" spans="1:7" ht="21.2" customHeight="1" x14ac:dyDescent="0.25">
      <c r="A604" s="193">
        <v>9781534480483</v>
      </c>
      <c r="B604" s="194" t="s">
        <v>289</v>
      </c>
      <c r="C604" s="194" t="s">
        <v>487</v>
      </c>
      <c r="D604" s="204"/>
      <c r="E604" s="211">
        <v>19.75</v>
      </c>
      <c r="F604" s="201"/>
      <c r="G604" s="135">
        <f t="shared" si="11"/>
        <v>0</v>
      </c>
    </row>
    <row r="605" spans="1:7" ht="21.2" customHeight="1" x14ac:dyDescent="0.25">
      <c r="A605" s="193">
        <v>9781907083457</v>
      </c>
      <c r="B605" s="194" t="s">
        <v>588</v>
      </c>
      <c r="C605" s="194" t="s">
        <v>487</v>
      </c>
      <c r="D605" s="195"/>
      <c r="E605" s="211">
        <v>14.5</v>
      </c>
      <c r="F605" s="201"/>
      <c r="G605" s="135">
        <f t="shared" si="11"/>
        <v>0</v>
      </c>
    </row>
    <row r="606" spans="1:7" ht="21.2" customHeight="1" x14ac:dyDescent="0.25">
      <c r="A606" s="193">
        <v>9781546165118</v>
      </c>
      <c r="B606" s="194" t="s">
        <v>899</v>
      </c>
      <c r="C606" s="194" t="s">
        <v>487</v>
      </c>
      <c r="D606" s="195"/>
      <c r="E606" s="211">
        <v>17</v>
      </c>
      <c r="F606" s="201"/>
      <c r="G606" s="135">
        <f t="shared" si="11"/>
        <v>0</v>
      </c>
    </row>
    <row r="607" spans="1:7" ht="21.2" customHeight="1" x14ac:dyDescent="0.25">
      <c r="A607" s="193">
        <v>9781338574968</v>
      </c>
      <c r="B607" s="194" t="s">
        <v>290</v>
      </c>
      <c r="C607" s="194" t="s">
        <v>487</v>
      </c>
      <c r="D607" s="195"/>
      <c r="E607" s="211">
        <v>17.75</v>
      </c>
      <c r="F607" s="201"/>
      <c r="G607" s="135">
        <f t="shared" ref="G607:G654" si="12">+F607*E607</f>
        <v>0</v>
      </c>
    </row>
    <row r="608" spans="1:7" ht="21.2" customHeight="1" x14ac:dyDescent="0.25">
      <c r="A608" s="193">
        <v>9781338045840</v>
      </c>
      <c r="B608" s="194" t="s">
        <v>715</v>
      </c>
      <c r="C608" s="194" t="s">
        <v>487</v>
      </c>
      <c r="D608" s="195"/>
      <c r="E608" s="211">
        <v>21</v>
      </c>
      <c r="F608" s="201"/>
      <c r="G608" s="135">
        <f t="shared" si="12"/>
        <v>0</v>
      </c>
    </row>
    <row r="609" spans="1:7" ht="21.2" customHeight="1" x14ac:dyDescent="0.25">
      <c r="A609" s="193">
        <v>9780063417717</v>
      </c>
      <c r="B609" s="194" t="s">
        <v>716</v>
      </c>
      <c r="C609" s="194" t="s">
        <v>487</v>
      </c>
      <c r="D609" s="195"/>
      <c r="E609" s="211">
        <v>21</v>
      </c>
      <c r="F609" s="201"/>
      <c r="G609" s="135">
        <f t="shared" si="12"/>
        <v>0</v>
      </c>
    </row>
    <row r="610" spans="1:7" ht="21.2" customHeight="1" x14ac:dyDescent="0.25">
      <c r="A610" s="193">
        <v>9781338879421</v>
      </c>
      <c r="B610" s="194" t="s">
        <v>900</v>
      </c>
      <c r="C610" s="194" t="s">
        <v>487</v>
      </c>
      <c r="D610" s="195"/>
      <c r="E610" s="211">
        <v>20.5</v>
      </c>
      <c r="F610" s="201"/>
      <c r="G610" s="135">
        <f t="shared" si="12"/>
        <v>0</v>
      </c>
    </row>
    <row r="611" spans="1:7" ht="21.2" customHeight="1" x14ac:dyDescent="0.25">
      <c r="A611" s="193">
        <v>9781546138419</v>
      </c>
      <c r="B611" s="194" t="s">
        <v>717</v>
      </c>
      <c r="C611" s="194" t="s">
        <v>487</v>
      </c>
      <c r="D611" s="195"/>
      <c r="E611" s="211">
        <v>15.5</v>
      </c>
      <c r="F611" s="201"/>
      <c r="G611" s="135">
        <f t="shared" si="12"/>
        <v>0</v>
      </c>
    </row>
    <row r="612" spans="1:7" ht="21.2" customHeight="1" x14ac:dyDescent="0.25">
      <c r="A612" s="193">
        <v>9781804538449</v>
      </c>
      <c r="B612" s="194" t="s">
        <v>901</v>
      </c>
      <c r="C612" s="194" t="s">
        <v>487</v>
      </c>
      <c r="D612" s="195"/>
      <c r="E612" s="211">
        <v>13.5</v>
      </c>
      <c r="F612" s="201"/>
      <c r="G612" s="135">
        <f t="shared" si="12"/>
        <v>0</v>
      </c>
    </row>
    <row r="613" spans="1:7" ht="21.2" customHeight="1" x14ac:dyDescent="0.25">
      <c r="A613" s="193">
        <v>9781546166610</v>
      </c>
      <c r="B613" s="194" t="s">
        <v>902</v>
      </c>
      <c r="C613" s="194" t="s">
        <v>487</v>
      </c>
      <c r="D613" s="195"/>
      <c r="E613" s="211">
        <v>18.75</v>
      </c>
      <c r="F613" s="201"/>
      <c r="G613" s="135">
        <f t="shared" si="12"/>
        <v>0</v>
      </c>
    </row>
    <row r="614" spans="1:7" ht="21.2" customHeight="1" x14ac:dyDescent="0.25">
      <c r="A614" s="193">
        <v>9781338883077</v>
      </c>
      <c r="B614" s="194" t="s">
        <v>589</v>
      </c>
      <c r="C614" s="194" t="s">
        <v>487</v>
      </c>
      <c r="D614" s="195"/>
      <c r="E614" s="211">
        <v>17.75</v>
      </c>
      <c r="F614" s="201"/>
      <c r="G614" s="135">
        <f t="shared" si="12"/>
        <v>0</v>
      </c>
    </row>
    <row r="615" spans="1:7" ht="21.2" customHeight="1" x14ac:dyDescent="0.25">
      <c r="A615" s="193">
        <v>9781546110378</v>
      </c>
      <c r="B615" s="194" t="s">
        <v>718</v>
      </c>
      <c r="C615" s="194" t="s">
        <v>487</v>
      </c>
      <c r="D615" s="204"/>
      <c r="E615" s="211">
        <v>17.75</v>
      </c>
      <c r="F615" s="201"/>
      <c r="G615" s="135">
        <f t="shared" si="12"/>
        <v>0</v>
      </c>
    </row>
    <row r="616" spans="1:7" ht="21.2" customHeight="1" x14ac:dyDescent="0.25">
      <c r="A616" s="193">
        <v>9781546127826</v>
      </c>
      <c r="B616" s="194" t="s">
        <v>422</v>
      </c>
      <c r="C616" s="194" t="s">
        <v>487</v>
      </c>
      <c r="D616" s="195"/>
      <c r="E616" s="211">
        <v>10</v>
      </c>
      <c r="F616" s="201"/>
      <c r="G616" s="135">
        <f t="shared" si="12"/>
        <v>0</v>
      </c>
    </row>
    <row r="617" spans="1:7" ht="21.2" customHeight="1" x14ac:dyDescent="0.25">
      <c r="A617" s="193">
        <v>9781339037424</v>
      </c>
      <c r="B617" s="194" t="s">
        <v>291</v>
      </c>
      <c r="C617" s="194" t="s">
        <v>487</v>
      </c>
      <c r="D617" s="204"/>
      <c r="E617" s="211">
        <v>10</v>
      </c>
      <c r="F617" s="201"/>
      <c r="G617" s="135">
        <f t="shared" si="12"/>
        <v>0</v>
      </c>
    </row>
    <row r="618" spans="1:7" ht="21.2" customHeight="1" x14ac:dyDescent="0.25">
      <c r="A618" s="193">
        <v>9781039711020</v>
      </c>
      <c r="B618" s="194" t="s">
        <v>903</v>
      </c>
      <c r="C618" s="194" t="s">
        <v>487</v>
      </c>
      <c r="D618" s="204" t="s">
        <v>4</v>
      </c>
      <c r="E618" s="211">
        <v>17.75</v>
      </c>
      <c r="F618" s="201"/>
      <c r="G618" s="135">
        <f t="shared" si="12"/>
        <v>0</v>
      </c>
    </row>
    <row r="619" spans="1:7" ht="21.2" customHeight="1" x14ac:dyDescent="0.25">
      <c r="A619" s="193">
        <v>9781338738605</v>
      </c>
      <c r="B619" s="194" t="s">
        <v>292</v>
      </c>
      <c r="C619" s="194" t="s">
        <v>487</v>
      </c>
      <c r="D619" s="195"/>
      <c r="E619" s="211">
        <v>10</v>
      </c>
      <c r="F619" s="201"/>
      <c r="G619" s="135">
        <f t="shared" si="12"/>
        <v>0</v>
      </c>
    </row>
    <row r="620" spans="1:7" ht="21.2" customHeight="1" x14ac:dyDescent="0.25">
      <c r="A620" s="193">
        <v>9781338788686</v>
      </c>
      <c r="B620" s="194" t="s">
        <v>423</v>
      </c>
      <c r="C620" s="194" t="s">
        <v>487</v>
      </c>
      <c r="D620" s="204"/>
      <c r="E620" s="211">
        <v>17.75</v>
      </c>
      <c r="F620" s="201"/>
      <c r="G620" s="135">
        <f t="shared" si="12"/>
        <v>0</v>
      </c>
    </row>
    <row r="621" spans="1:7" ht="21.2" customHeight="1" x14ac:dyDescent="0.25">
      <c r="A621" s="193">
        <v>9781546180210</v>
      </c>
      <c r="B621" s="194" t="s">
        <v>719</v>
      </c>
      <c r="C621" s="194" t="s">
        <v>487</v>
      </c>
      <c r="D621" s="204"/>
      <c r="E621" s="211">
        <v>10.5</v>
      </c>
      <c r="F621" s="201"/>
      <c r="G621" s="135">
        <f t="shared" si="12"/>
        <v>0</v>
      </c>
    </row>
    <row r="622" spans="1:7" ht="21.2" customHeight="1" x14ac:dyDescent="0.25">
      <c r="A622" s="193">
        <v>9781974747146</v>
      </c>
      <c r="B622" s="194" t="s">
        <v>904</v>
      </c>
      <c r="C622" s="194" t="s">
        <v>487</v>
      </c>
      <c r="D622" s="195"/>
      <c r="E622" s="211">
        <v>16.75</v>
      </c>
      <c r="F622" s="201"/>
      <c r="G622" s="135">
        <f t="shared" si="12"/>
        <v>0</v>
      </c>
    </row>
    <row r="623" spans="1:7" ht="21.2" customHeight="1" x14ac:dyDescent="0.25">
      <c r="A623" s="193">
        <v>9781506747033</v>
      </c>
      <c r="B623" s="194" t="s">
        <v>590</v>
      </c>
      <c r="C623" s="194" t="s">
        <v>487</v>
      </c>
      <c r="D623" s="195"/>
      <c r="E623" s="211">
        <v>15.75</v>
      </c>
      <c r="F623" s="201"/>
      <c r="G623" s="135">
        <f t="shared" si="12"/>
        <v>0</v>
      </c>
    </row>
    <row r="624" spans="1:7" ht="21.2" customHeight="1" x14ac:dyDescent="0.25">
      <c r="A624" s="193">
        <v>9781546166627</v>
      </c>
      <c r="B624" s="194" t="s">
        <v>905</v>
      </c>
      <c r="C624" s="202" t="s">
        <v>487</v>
      </c>
      <c r="D624" s="195"/>
      <c r="E624" s="211">
        <v>17.5</v>
      </c>
      <c r="F624" s="201"/>
      <c r="G624" s="135">
        <f t="shared" si="12"/>
        <v>0</v>
      </c>
    </row>
    <row r="625" spans="1:7" ht="21.2" customHeight="1" x14ac:dyDescent="0.25">
      <c r="A625" s="193">
        <v>9781546104452</v>
      </c>
      <c r="B625" s="194" t="s">
        <v>906</v>
      </c>
      <c r="C625" s="202" t="s">
        <v>487</v>
      </c>
      <c r="D625" s="195"/>
      <c r="E625" s="211">
        <v>21</v>
      </c>
      <c r="F625" s="201"/>
      <c r="G625" s="135">
        <f t="shared" si="12"/>
        <v>0</v>
      </c>
    </row>
    <row r="626" spans="1:7" ht="21.2" customHeight="1" x14ac:dyDescent="0.25">
      <c r="A626" s="193">
        <v>9781339032313</v>
      </c>
      <c r="B626" s="194" t="s">
        <v>424</v>
      </c>
      <c r="C626" s="202" t="s">
        <v>487</v>
      </c>
      <c r="D626" s="195"/>
      <c r="E626" s="211">
        <v>17.75</v>
      </c>
      <c r="F626" s="201"/>
      <c r="G626" s="135">
        <f t="shared" si="12"/>
        <v>0</v>
      </c>
    </row>
    <row r="627" spans="1:7" ht="21.2" customHeight="1" x14ac:dyDescent="0.25">
      <c r="A627" s="193">
        <v>9781039711983</v>
      </c>
      <c r="B627" s="194" t="s">
        <v>907</v>
      </c>
      <c r="C627" s="202" t="s">
        <v>487</v>
      </c>
      <c r="D627" s="204" t="s">
        <v>4</v>
      </c>
      <c r="E627" s="211">
        <v>13.5</v>
      </c>
      <c r="F627" s="201"/>
      <c r="G627" s="135">
        <f t="shared" si="12"/>
        <v>0</v>
      </c>
    </row>
    <row r="628" spans="1:7" ht="21.2" customHeight="1" x14ac:dyDescent="0.25">
      <c r="A628" s="193">
        <v>9781665979634</v>
      </c>
      <c r="B628" s="194" t="s">
        <v>720</v>
      </c>
      <c r="C628" s="202" t="s">
        <v>487</v>
      </c>
      <c r="D628" s="204"/>
      <c r="E628" s="211">
        <v>13.5</v>
      </c>
      <c r="F628" s="201"/>
      <c r="G628" s="135">
        <f t="shared" si="12"/>
        <v>0</v>
      </c>
    </row>
    <row r="629" spans="1:7" ht="21.2" customHeight="1" x14ac:dyDescent="0.25">
      <c r="A629" s="193">
        <v>9781546165101</v>
      </c>
      <c r="B629" s="194" t="s">
        <v>908</v>
      </c>
      <c r="C629" s="202" t="s">
        <v>487</v>
      </c>
      <c r="D629" s="204"/>
      <c r="E629" s="211">
        <v>17</v>
      </c>
      <c r="F629" s="201"/>
      <c r="G629" s="135">
        <f t="shared" si="12"/>
        <v>0</v>
      </c>
    </row>
    <row r="630" spans="1:7" ht="21.2" customHeight="1" x14ac:dyDescent="0.25">
      <c r="A630" s="193">
        <v>9781546121985</v>
      </c>
      <c r="B630" s="194" t="s">
        <v>721</v>
      </c>
      <c r="C630" s="202" t="s">
        <v>487</v>
      </c>
      <c r="D630" s="195"/>
      <c r="E630" s="211">
        <v>28</v>
      </c>
      <c r="F630" s="201"/>
      <c r="G630" s="135">
        <f t="shared" si="12"/>
        <v>0</v>
      </c>
    </row>
    <row r="631" spans="1:7" ht="21.2" customHeight="1" x14ac:dyDescent="0.25">
      <c r="A631" s="193">
        <v>9781338859454</v>
      </c>
      <c r="B631" s="194" t="s">
        <v>722</v>
      </c>
      <c r="C631" s="202" t="s">
        <v>487</v>
      </c>
      <c r="D631" s="195"/>
      <c r="E631" s="211">
        <v>17.75</v>
      </c>
      <c r="F631" s="201"/>
      <c r="G631" s="135">
        <f t="shared" si="12"/>
        <v>0</v>
      </c>
    </row>
    <row r="632" spans="1:7" ht="21.2" customHeight="1" x14ac:dyDescent="0.25">
      <c r="A632" s="193">
        <v>9781804538685</v>
      </c>
      <c r="B632" s="194" t="s">
        <v>909</v>
      </c>
      <c r="C632" s="202" t="s">
        <v>487</v>
      </c>
      <c r="D632" s="204"/>
      <c r="E632" s="211">
        <v>20</v>
      </c>
      <c r="F632" s="201"/>
      <c r="G632" s="135">
        <f t="shared" si="12"/>
        <v>0</v>
      </c>
    </row>
    <row r="633" spans="1:7" ht="21.2" customHeight="1" x14ac:dyDescent="0.25">
      <c r="A633" s="193">
        <v>9781546120643</v>
      </c>
      <c r="B633" s="194" t="s">
        <v>591</v>
      </c>
      <c r="C633" s="202" t="s">
        <v>487</v>
      </c>
      <c r="D633" s="195"/>
      <c r="E633" s="211">
        <v>17.5</v>
      </c>
      <c r="F633" s="201"/>
      <c r="G633" s="135">
        <f t="shared" si="12"/>
        <v>0</v>
      </c>
    </row>
    <row r="634" spans="1:7" ht="21.2" customHeight="1" x14ac:dyDescent="0.25">
      <c r="A634" s="193">
        <v>9781339042534</v>
      </c>
      <c r="B634" s="194" t="s">
        <v>592</v>
      </c>
      <c r="C634" s="202" t="s">
        <v>487</v>
      </c>
      <c r="D634" s="195"/>
      <c r="E634" s="211">
        <v>12.5</v>
      </c>
      <c r="F634" s="201"/>
      <c r="G634" s="135">
        <f t="shared" si="12"/>
        <v>0</v>
      </c>
    </row>
    <row r="635" spans="1:7" ht="21.2" customHeight="1" x14ac:dyDescent="0.25">
      <c r="A635" s="193">
        <v>9781546146742</v>
      </c>
      <c r="B635" s="194" t="s">
        <v>910</v>
      </c>
      <c r="C635" s="202" t="s">
        <v>487</v>
      </c>
      <c r="D635" s="195"/>
      <c r="E635" s="211">
        <v>14</v>
      </c>
      <c r="F635" s="201"/>
      <c r="G635" s="135">
        <f t="shared" si="12"/>
        <v>0</v>
      </c>
    </row>
    <row r="636" spans="1:7" ht="21.2" customHeight="1" x14ac:dyDescent="0.25">
      <c r="A636" s="193">
        <v>9781339041193</v>
      </c>
      <c r="B636" s="194" t="s">
        <v>293</v>
      </c>
      <c r="C636" s="194" t="s">
        <v>487</v>
      </c>
      <c r="D636" s="195"/>
      <c r="E636" s="211">
        <v>10</v>
      </c>
      <c r="F636" s="201"/>
      <c r="G636" s="135">
        <f t="shared" si="12"/>
        <v>0</v>
      </c>
    </row>
    <row r="637" spans="1:7" ht="21.2" customHeight="1" x14ac:dyDescent="0.25">
      <c r="A637" s="193">
        <v>9781338752502</v>
      </c>
      <c r="B637" s="194" t="s">
        <v>425</v>
      </c>
      <c r="C637" s="194" t="s">
        <v>487</v>
      </c>
      <c r="D637" s="204"/>
      <c r="E637" s="211">
        <v>21</v>
      </c>
      <c r="F637" s="201"/>
      <c r="G637" s="135">
        <f t="shared" si="12"/>
        <v>0</v>
      </c>
    </row>
    <row r="638" spans="1:7" ht="21.2" customHeight="1" x14ac:dyDescent="0.25">
      <c r="A638" s="193">
        <v>9781443187701</v>
      </c>
      <c r="B638" s="194" t="s">
        <v>294</v>
      </c>
      <c r="C638" s="194" t="s">
        <v>487</v>
      </c>
      <c r="D638" s="204" t="s">
        <v>4</v>
      </c>
      <c r="E638" s="211">
        <v>10</v>
      </c>
      <c r="F638" s="201"/>
      <c r="G638" s="135">
        <f t="shared" si="12"/>
        <v>0</v>
      </c>
    </row>
    <row r="639" spans="1:7" ht="21.2" customHeight="1" x14ac:dyDescent="0.25">
      <c r="A639" s="193">
        <v>9798887241043</v>
      </c>
      <c r="B639" s="194" t="s">
        <v>426</v>
      </c>
      <c r="C639" s="194" t="s">
        <v>487</v>
      </c>
      <c r="D639" s="204"/>
      <c r="E639" s="211">
        <v>21</v>
      </c>
      <c r="F639" s="201"/>
      <c r="G639" s="135">
        <f t="shared" si="12"/>
        <v>0</v>
      </c>
    </row>
    <row r="640" spans="1:7" ht="21.2" customHeight="1" x14ac:dyDescent="0.25">
      <c r="A640" s="193">
        <v>9798887244020</v>
      </c>
      <c r="B640" s="194" t="s">
        <v>911</v>
      </c>
      <c r="C640" s="194" t="s">
        <v>487</v>
      </c>
      <c r="D640" s="195"/>
      <c r="E640" s="211">
        <v>24</v>
      </c>
      <c r="F640" s="201"/>
      <c r="G640" s="135">
        <f t="shared" si="12"/>
        <v>0</v>
      </c>
    </row>
    <row r="641" spans="1:7" ht="21.2" customHeight="1" x14ac:dyDescent="0.25">
      <c r="A641" s="193">
        <v>9781338849325</v>
      </c>
      <c r="B641" s="194" t="s">
        <v>723</v>
      </c>
      <c r="C641" s="194" t="s">
        <v>487</v>
      </c>
      <c r="D641" s="204"/>
      <c r="E641" s="211">
        <v>21</v>
      </c>
      <c r="F641" s="201"/>
      <c r="G641" s="135">
        <f t="shared" si="12"/>
        <v>0</v>
      </c>
    </row>
    <row r="642" spans="1:7" ht="21.2" customHeight="1" x14ac:dyDescent="0.25">
      <c r="A642" s="193">
        <v>9781546122609</v>
      </c>
      <c r="B642" s="194" t="s">
        <v>593</v>
      </c>
      <c r="C642" s="194" t="s">
        <v>487</v>
      </c>
      <c r="D642" s="204"/>
      <c r="E642" s="211">
        <v>20.75</v>
      </c>
      <c r="F642" s="201"/>
      <c r="G642" s="135">
        <f t="shared" si="12"/>
        <v>0</v>
      </c>
    </row>
    <row r="643" spans="1:7" ht="21.2" customHeight="1" x14ac:dyDescent="0.25">
      <c r="A643" s="193">
        <v>9781338887235</v>
      </c>
      <c r="B643" s="194" t="s">
        <v>427</v>
      </c>
      <c r="C643" s="194" t="s">
        <v>487</v>
      </c>
      <c r="D643" s="204"/>
      <c r="E643" s="211">
        <v>10</v>
      </c>
      <c r="F643" s="201"/>
      <c r="G643" s="135">
        <f t="shared" si="12"/>
        <v>0</v>
      </c>
    </row>
    <row r="644" spans="1:7" ht="21.2" customHeight="1" x14ac:dyDescent="0.25">
      <c r="A644" s="193">
        <v>9780593378472</v>
      </c>
      <c r="B644" s="194" t="s">
        <v>428</v>
      </c>
      <c r="C644" s="194" t="s">
        <v>487</v>
      </c>
      <c r="D644" s="204"/>
      <c r="E644" s="211">
        <v>11.5</v>
      </c>
      <c r="F644" s="201"/>
      <c r="G644" s="135">
        <f t="shared" si="12"/>
        <v>0</v>
      </c>
    </row>
    <row r="645" spans="1:7" ht="21.2" customHeight="1" x14ac:dyDescent="0.25">
      <c r="A645" s="193">
        <v>9781443198011</v>
      </c>
      <c r="B645" s="194" t="s">
        <v>154</v>
      </c>
      <c r="C645" s="194" t="s">
        <v>487</v>
      </c>
      <c r="D645" s="204" t="s">
        <v>4</v>
      </c>
      <c r="E645" s="211">
        <v>10</v>
      </c>
      <c r="F645" s="201"/>
      <c r="G645" s="135">
        <f t="shared" si="12"/>
        <v>0</v>
      </c>
    </row>
    <row r="646" spans="1:7" ht="21.2" customHeight="1" x14ac:dyDescent="0.25">
      <c r="A646" s="193">
        <v>9798887243337</v>
      </c>
      <c r="B646" s="194" t="s">
        <v>724</v>
      </c>
      <c r="C646" s="194" t="s">
        <v>487</v>
      </c>
      <c r="D646" s="204"/>
      <c r="E646" s="211">
        <v>12.5</v>
      </c>
      <c r="F646" s="201"/>
      <c r="G646" s="135">
        <f t="shared" si="12"/>
        <v>0</v>
      </c>
    </row>
    <row r="647" spans="1:7" ht="21.2" customHeight="1" x14ac:dyDescent="0.25">
      <c r="A647" s="193">
        <v>9781339036335</v>
      </c>
      <c r="B647" s="194" t="s">
        <v>594</v>
      </c>
      <c r="C647" s="194" t="s">
        <v>487</v>
      </c>
      <c r="D647" s="204"/>
      <c r="E647" s="211">
        <v>17.75</v>
      </c>
      <c r="F647" s="201"/>
      <c r="G647" s="135">
        <f t="shared" si="12"/>
        <v>0</v>
      </c>
    </row>
    <row r="648" spans="1:7" ht="21.2" customHeight="1" x14ac:dyDescent="0.25">
      <c r="A648" s="193">
        <v>9781956403909</v>
      </c>
      <c r="B648" s="194" t="s">
        <v>595</v>
      </c>
      <c r="C648" s="194" t="s">
        <v>487</v>
      </c>
      <c r="D648" s="195"/>
      <c r="E648" s="211">
        <v>13.5</v>
      </c>
      <c r="F648" s="201"/>
      <c r="G648" s="135">
        <f t="shared" si="12"/>
        <v>0</v>
      </c>
    </row>
    <row r="649" spans="1:7" ht="21.2" customHeight="1" x14ac:dyDescent="0.25">
      <c r="A649" s="193">
        <v>9781338818529</v>
      </c>
      <c r="B649" s="194" t="s">
        <v>912</v>
      </c>
      <c r="C649" s="194" t="s">
        <v>487</v>
      </c>
      <c r="D649" s="195"/>
      <c r="E649" s="211">
        <v>23.5</v>
      </c>
      <c r="F649" s="201"/>
      <c r="G649" s="135">
        <f t="shared" si="12"/>
        <v>0</v>
      </c>
    </row>
    <row r="650" spans="1:7" ht="21.2" customHeight="1" x14ac:dyDescent="0.25">
      <c r="A650" s="193">
        <v>9781339026473</v>
      </c>
      <c r="B650" s="194" t="s">
        <v>596</v>
      </c>
      <c r="C650" s="194" t="s">
        <v>487</v>
      </c>
      <c r="D650" s="204" t="s">
        <v>4</v>
      </c>
      <c r="E650" s="211">
        <v>17.75</v>
      </c>
      <c r="F650" s="201"/>
      <c r="G650" s="135">
        <f t="shared" si="12"/>
        <v>0</v>
      </c>
    </row>
    <row r="651" spans="1:7" ht="21.2" customHeight="1" x14ac:dyDescent="0.25">
      <c r="A651" s="193">
        <v>9781974740871</v>
      </c>
      <c r="B651" s="194" t="s">
        <v>597</v>
      </c>
      <c r="C651" s="194" t="s">
        <v>488</v>
      </c>
      <c r="D651" s="204"/>
      <c r="E651" s="211">
        <v>16.75</v>
      </c>
      <c r="F651" s="201"/>
      <c r="G651" s="135">
        <f t="shared" si="12"/>
        <v>0</v>
      </c>
    </row>
    <row r="652" spans="1:7" ht="21.2" customHeight="1" x14ac:dyDescent="0.25">
      <c r="A652" s="193">
        <v>9781546114024</v>
      </c>
      <c r="B652" s="194" t="s">
        <v>725</v>
      </c>
      <c r="C652" s="194" t="s">
        <v>484</v>
      </c>
      <c r="D652" s="195"/>
      <c r="E652" s="211">
        <v>17.75</v>
      </c>
      <c r="F652" s="201"/>
      <c r="G652" s="135">
        <f t="shared" si="12"/>
        <v>0</v>
      </c>
    </row>
    <row r="653" spans="1:7" ht="21.2" customHeight="1" x14ac:dyDescent="0.25">
      <c r="A653" s="193">
        <v>9781506747040</v>
      </c>
      <c r="B653" s="194" t="s">
        <v>598</v>
      </c>
      <c r="C653" s="194" t="s">
        <v>484</v>
      </c>
      <c r="D653" s="204"/>
      <c r="E653" s="211">
        <v>17.75</v>
      </c>
      <c r="F653" s="201"/>
      <c r="G653" s="135">
        <f t="shared" si="12"/>
        <v>0</v>
      </c>
    </row>
    <row r="654" spans="1:7" ht="21.2" customHeight="1" x14ac:dyDescent="0.25">
      <c r="A654" s="193">
        <v>9781338833140</v>
      </c>
      <c r="B654" s="194" t="s">
        <v>297</v>
      </c>
      <c r="C654" s="194" t="s">
        <v>484</v>
      </c>
      <c r="D654" s="195"/>
      <c r="E654" s="211">
        <v>3</v>
      </c>
      <c r="F654" s="201"/>
      <c r="G654" s="135">
        <f t="shared" si="12"/>
        <v>0</v>
      </c>
    </row>
    <row r="655" spans="1:7" ht="21.2" customHeight="1" x14ac:dyDescent="0.25">
      <c r="A655" s="193">
        <v>9781338790245</v>
      </c>
      <c r="B655" s="194" t="s">
        <v>599</v>
      </c>
      <c r="C655" s="194" t="s">
        <v>484</v>
      </c>
      <c r="D655" s="204"/>
      <c r="E655" s="211">
        <v>20.75</v>
      </c>
      <c r="F655" s="201"/>
      <c r="G655" s="135">
        <f t="shared" ref="G655:G792" si="13">+F655*E655</f>
        <v>0</v>
      </c>
    </row>
    <row r="656" spans="1:7" ht="21.2" customHeight="1" x14ac:dyDescent="0.25">
      <c r="A656" s="193">
        <v>9781338893205</v>
      </c>
      <c r="B656" s="194" t="s">
        <v>600</v>
      </c>
      <c r="C656" s="194" t="s">
        <v>484</v>
      </c>
      <c r="D656" s="195"/>
      <c r="E656" s="211">
        <v>21</v>
      </c>
      <c r="F656" s="201"/>
      <c r="G656" s="135">
        <f t="shared" si="13"/>
        <v>0</v>
      </c>
    </row>
    <row r="657" spans="1:7" ht="21.2" customHeight="1" x14ac:dyDescent="0.25">
      <c r="A657" s="193">
        <v>9781546120391</v>
      </c>
      <c r="B657" s="194" t="s">
        <v>601</v>
      </c>
      <c r="C657" s="194" t="s">
        <v>484</v>
      </c>
      <c r="D657" s="195"/>
      <c r="E657" s="211">
        <v>15.75</v>
      </c>
      <c r="F657" s="201"/>
      <c r="G657" s="135">
        <f t="shared" si="13"/>
        <v>0</v>
      </c>
    </row>
    <row r="658" spans="1:7" ht="21.2" customHeight="1" x14ac:dyDescent="0.25">
      <c r="A658" s="193">
        <v>9781338603088</v>
      </c>
      <c r="B658" s="194" t="s">
        <v>726</v>
      </c>
      <c r="C658" s="194" t="s">
        <v>484</v>
      </c>
      <c r="D658" s="204"/>
      <c r="E658" s="211">
        <v>10.5</v>
      </c>
      <c r="F658" s="201"/>
      <c r="G658" s="135">
        <f t="shared" si="13"/>
        <v>0</v>
      </c>
    </row>
    <row r="659" spans="1:7" ht="21.2" customHeight="1" x14ac:dyDescent="0.25">
      <c r="A659" s="193">
        <v>9781936310760</v>
      </c>
      <c r="B659" s="194" t="s">
        <v>602</v>
      </c>
      <c r="C659" s="194" t="s">
        <v>484</v>
      </c>
      <c r="D659" s="195"/>
      <c r="E659" s="211">
        <v>14.5</v>
      </c>
      <c r="F659" s="201"/>
      <c r="G659" s="135">
        <f t="shared" si="13"/>
        <v>0</v>
      </c>
    </row>
    <row r="660" spans="1:7" ht="21.2" customHeight="1" x14ac:dyDescent="0.25">
      <c r="A660" s="193">
        <v>9780063456143</v>
      </c>
      <c r="B660" s="194" t="s">
        <v>913</v>
      </c>
      <c r="C660" s="194" t="s">
        <v>484</v>
      </c>
      <c r="D660" s="195"/>
      <c r="E660" s="211">
        <v>13.5</v>
      </c>
      <c r="F660" s="201"/>
      <c r="G660" s="135">
        <f t="shared" si="13"/>
        <v>0</v>
      </c>
    </row>
    <row r="661" spans="1:7" ht="21.2" customHeight="1" x14ac:dyDescent="0.25">
      <c r="A661" s="193">
        <v>9781546109419</v>
      </c>
      <c r="B661" s="194" t="s">
        <v>603</v>
      </c>
      <c r="C661" s="194" t="s">
        <v>484</v>
      </c>
      <c r="D661" s="204"/>
      <c r="E661" s="211">
        <v>17.5</v>
      </c>
      <c r="F661" s="201"/>
      <c r="G661" s="135">
        <f t="shared" si="13"/>
        <v>0</v>
      </c>
    </row>
    <row r="662" spans="1:7" ht="21.2" customHeight="1" x14ac:dyDescent="0.25">
      <c r="A662" s="193">
        <v>9781338879391</v>
      </c>
      <c r="B662" s="194" t="s">
        <v>604</v>
      </c>
      <c r="C662" s="202" t="s">
        <v>484</v>
      </c>
      <c r="D662" s="195"/>
      <c r="E662" s="211">
        <v>17.75</v>
      </c>
      <c r="F662" s="201"/>
      <c r="G662" s="135">
        <f t="shared" si="13"/>
        <v>0</v>
      </c>
    </row>
    <row r="663" spans="1:7" ht="21.2" customHeight="1" x14ac:dyDescent="0.25">
      <c r="A663" s="193">
        <v>9781039711846</v>
      </c>
      <c r="B663" s="194" t="s">
        <v>914</v>
      </c>
      <c r="C663" s="202" t="s">
        <v>484</v>
      </c>
      <c r="D663" s="204" t="s">
        <v>4</v>
      </c>
      <c r="E663" s="211">
        <v>15.75</v>
      </c>
      <c r="F663" s="201"/>
      <c r="G663" s="135">
        <f t="shared" si="13"/>
        <v>0</v>
      </c>
    </row>
    <row r="664" spans="1:7" ht="21.2" customHeight="1" x14ac:dyDescent="0.25">
      <c r="A664" s="193">
        <v>9781546110804</v>
      </c>
      <c r="B664" s="194" t="s">
        <v>915</v>
      </c>
      <c r="C664" s="202" t="s">
        <v>484</v>
      </c>
      <c r="D664" s="195"/>
      <c r="E664" s="211">
        <v>17.75</v>
      </c>
      <c r="F664" s="201"/>
      <c r="G664" s="135">
        <f t="shared" si="13"/>
        <v>0</v>
      </c>
    </row>
    <row r="665" spans="1:7" ht="21.2" customHeight="1" x14ac:dyDescent="0.25">
      <c r="A665" s="193">
        <v>9780753481479</v>
      </c>
      <c r="B665" s="194" t="s">
        <v>916</v>
      </c>
      <c r="C665" s="202" t="s">
        <v>484</v>
      </c>
      <c r="D665" s="195"/>
      <c r="E665" s="211">
        <v>24</v>
      </c>
      <c r="F665" s="201"/>
      <c r="G665" s="135">
        <f t="shared" si="13"/>
        <v>0</v>
      </c>
    </row>
    <row r="666" spans="1:7" ht="21.2" customHeight="1" x14ac:dyDescent="0.25">
      <c r="A666" s="193">
        <v>9781338861495</v>
      </c>
      <c r="B666" s="194" t="s">
        <v>155</v>
      </c>
      <c r="C666" s="194" t="s">
        <v>484</v>
      </c>
      <c r="D666" s="195"/>
      <c r="E666" s="211">
        <v>10</v>
      </c>
      <c r="F666" s="201"/>
      <c r="G666" s="135">
        <f t="shared" si="13"/>
        <v>0</v>
      </c>
    </row>
    <row r="667" spans="1:7" ht="21.2" customHeight="1" x14ac:dyDescent="0.25">
      <c r="A667" s="193">
        <v>9798225029708</v>
      </c>
      <c r="B667" s="194" t="s">
        <v>917</v>
      </c>
      <c r="C667" s="194" t="s">
        <v>484</v>
      </c>
      <c r="D667" s="204"/>
      <c r="E667" s="211">
        <v>13</v>
      </c>
      <c r="F667" s="201"/>
      <c r="G667" s="135">
        <f t="shared" si="13"/>
        <v>0</v>
      </c>
    </row>
    <row r="668" spans="1:7" ht="21.2" customHeight="1" x14ac:dyDescent="0.25">
      <c r="A668" s="193">
        <v>9781546122722</v>
      </c>
      <c r="B668" s="194" t="s">
        <v>727</v>
      </c>
      <c r="C668" s="194" t="s">
        <v>484</v>
      </c>
      <c r="D668" s="195"/>
      <c r="E668" s="211">
        <v>10</v>
      </c>
      <c r="F668" s="201"/>
      <c r="G668" s="135">
        <f t="shared" si="13"/>
        <v>0</v>
      </c>
    </row>
    <row r="669" spans="1:7" ht="21.2" customHeight="1" x14ac:dyDescent="0.25">
      <c r="A669" s="193">
        <v>9781338535617</v>
      </c>
      <c r="B669" s="194" t="s">
        <v>918</v>
      </c>
      <c r="C669" s="194" t="s">
        <v>484</v>
      </c>
      <c r="D669" s="204"/>
      <c r="E669" s="211">
        <v>21</v>
      </c>
      <c r="F669" s="201"/>
      <c r="G669" s="135">
        <f t="shared" si="13"/>
        <v>0</v>
      </c>
    </row>
    <row r="670" spans="1:7" ht="21.2" customHeight="1" x14ac:dyDescent="0.25">
      <c r="A670" s="193">
        <v>9781338715422</v>
      </c>
      <c r="B670" s="194" t="s">
        <v>331</v>
      </c>
      <c r="C670" s="194" t="s">
        <v>484</v>
      </c>
      <c r="D670" s="195"/>
      <c r="E670" s="211">
        <v>10</v>
      </c>
      <c r="F670" s="201"/>
      <c r="G670" s="135">
        <f t="shared" si="13"/>
        <v>0</v>
      </c>
    </row>
    <row r="671" spans="1:7" ht="21.2" customHeight="1" x14ac:dyDescent="0.25">
      <c r="A671" s="193">
        <v>9781339041391</v>
      </c>
      <c r="B671" s="194" t="s">
        <v>329</v>
      </c>
      <c r="C671" s="194" t="s">
        <v>484</v>
      </c>
      <c r="D671" s="195"/>
      <c r="E671" s="211">
        <v>19</v>
      </c>
      <c r="F671" s="201"/>
      <c r="G671" s="135">
        <f t="shared" si="13"/>
        <v>0</v>
      </c>
    </row>
    <row r="672" spans="1:7" ht="21.2" customHeight="1" x14ac:dyDescent="0.25">
      <c r="A672" s="193">
        <v>9781338574999</v>
      </c>
      <c r="B672" s="194" t="s">
        <v>605</v>
      </c>
      <c r="C672" s="194" t="s">
        <v>484</v>
      </c>
      <c r="D672" s="195"/>
      <c r="E672" s="211">
        <v>17.75</v>
      </c>
      <c r="F672" s="201"/>
      <c r="G672" s="135">
        <f t="shared" si="13"/>
        <v>0</v>
      </c>
    </row>
    <row r="673" spans="1:7" ht="21.2" customHeight="1" x14ac:dyDescent="0.25">
      <c r="A673" s="193">
        <v>9781338348569</v>
      </c>
      <c r="B673" s="194" t="s">
        <v>156</v>
      </c>
      <c r="C673" s="194" t="s">
        <v>484</v>
      </c>
      <c r="D673" s="204"/>
      <c r="E673" s="211">
        <v>12.5</v>
      </c>
      <c r="F673" s="201"/>
      <c r="G673" s="135">
        <f t="shared" si="13"/>
        <v>0</v>
      </c>
    </row>
    <row r="674" spans="1:7" ht="21.2" customHeight="1" x14ac:dyDescent="0.25">
      <c r="A674" s="193">
        <v>9781338853919</v>
      </c>
      <c r="B674" s="194" t="s">
        <v>919</v>
      </c>
      <c r="C674" s="194" t="s">
        <v>484</v>
      </c>
      <c r="D674" s="204"/>
      <c r="E674" s="211">
        <v>21</v>
      </c>
      <c r="F674" s="201"/>
      <c r="G674" s="135">
        <f t="shared" si="13"/>
        <v>0</v>
      </c>
    </row>
    <row r="675" spans="1:7" ht="21.2" customHeight="1" x14ac:dyDescent="0.25">
      <c r="A675" s="193">
        <v>9781338746730</v>
      </c>
      <c r="B675" s="194" t="s">
        <v>728</v>
      </c>
      <c r="C675" s="194" t="s">
        <v>484</v>
      </c>
      <c r="D675" s="204"/>
      <c r="E675" s="211">
        <v>10.5</v>
      </c>
      <c r="F675" s="201"/>
      <c r="G675" s="135">
        <f t="shared" si="13"/>
        <v>0</v>
      </c>
    </row>
    <row r="676" spans="1:7" ht="21.2" customHeight="1" x14ac:dyDescent="0.25">
      <c r="A676" s="193">
        <v>9781546142997</v>
      </c>
      <c r="B676" s="194" t="s">
        <v>729</v>
      </c>
      <c r="C676" s="194" t="s">
        <v>484</v>
      </c>
      <c r="D676" s="204"/>
      <c r="E676" s="211">
        <v>15.5</v>
      </c>
      <c r="F676" s="201"/>
      <c r="G676" s="135">
        <f t="shared" si="13"/>
        <v>0</v>
      </c>
    </row>
    <row r="677" spans="1:7" ht="21.2" customHeight="1" x14ac:dyDescent="0.25">
      <c r="A677" s="193">
        <v>9781338833720</v>
      </c>
      <c r="B677" s="194" t="s">
        <v>298</v>
      </c>
      <c r="C677" s="194" t="s">
        <v>484</v>
      </c>
      <c r="D677" s="204"/>
      <c r="E677" s="211">
        <v>10</v>
      </c>
      <c r="F677" s="201"/>
      <c r="G677" s="135">
        <f t="shared" si="13"/>
        <v>0</v>
      </c>
    </row>
    <row r="678" spans="1:7" ht="21.2" customHeight="1" x14ac:dyDescent="0.25">
      <c r="A678" s="193">
        <v>9781546141716</v>
      </c>
      <c r="B678" s="194" t="s">
        <v>920</v>
      </c>
      <c r="C678" s="194" t="s">
        <v>484</v>
      </c>
      <c r="D678" s="204"/>
      <c r="E678" s="211">
        <v>14</v>
      </c>
      <c r="F678" s="201"/>
      <c r="G678" s="135">
        <f t="shared" si="13"/>
        <v>0</v>
      </c>
    </row>
    <row r="679" spans="1:7" ht="21.2" customHeight="1" x14ac:dyDescent="0.25">
      <c r="A679" s="193">
        <v>9781339006444</v>
      </c>
      <c r="B679" s="194" t="s">
        <v>210</v>
      </c>
      <c r="C679" s="194" t="s">
        <v>484</v>
      </c>
      <c r="D679" s="204"/>
      <c r="E679" s="211">
        <v>10</v>
      </c>
      <c r="F679" s="201"/>
      <c r="G679" s="135">
        <f t="shared" si="13"/>
        <v>0</v>
      </c>
    </row>
    <row r="680" spans="1:7" ht="21.2" customHeight="1" x14ac:dyDescent="0.25">
      <c r="A680" s="193">
        <v>9780593382462</v>
      </c>
      <c r="B680" s="194" t="s">
        <v>606</v>
      </c>
      <c r="C680" s="194" t="s">
        <v>484</v>
      </c>
      <c r="D680" s="204"/>
      <c r="E680" s="211">
        <v>14.5</v>
      </c>
      <c r="F680" s="201"/>
      <c r="G680" s="135">
        <f t="shared" si="13"/>
        <v>0</v>
      </c>
    </row>
    <row r="681" spans="1:7" ht="21.2" customHeight="1" x14ac:dyDescent="0.25">
      <c r="A681" s="193">
        <v>9781339046976</v>
      </c>
      <c r="B681" s="194" t="s">
        <v>607</v>
      </c>
      <c r="C681" s="194" t="s">
        <v>484</v>
      </c>
      <c r="D681" s="195"/>
      <c r="E681" s="211">
        <v>17.75</v>
      </c>
      <c r="F681" s="201"/>
      <c r="G681" s="135">
        <f t="shared" si="13"/>
        <v>0</v>
      </c>
    </row>
    <row r="682" spans="1:7" ht="21.2" customHeight="1" x14ac:dyDescent="0.25">
      <c r="A682" s="193">
        <v>9781338741315</v>
      </c>
      <c r="B682" s="194" t="s">
        <v>730</v>
      </c>
      <c r="C682" s="202" t="s">
        <v>484</v>
      </c>
      <c r="D682" s="204"/>
      <c r="E682" s="211">
        <v>17.75</v>
      </c>
      <c r="F682" s="201"/>
      <c r="G682" s="135">
        <f t="shared" si="13"/>
        <v>0</v>
      </c>
    </row>
    <row r="683" spans="1:7" ht="21.2" customHeight="1" x14ac:dyDescent="0.25">
      <c r="A683" s="193">
        <v>9781338568936</v>
      </c>
      <c r="B683" s="194" t="s">
        <v>330</v>
      </c>
      <c r="C683" s="202" t="s">
        <v>484</v>
      </c>
      <c r="D683" s="195"/>
      <c r="E683" s="211">
        <v>16.75</v>
      </c>
      <c r="F683" s="201"/>
      <c r="G683" s="135">
        <f t="shared" ref="G683:G703" si="14">+F683*E683</f>
        <v>0</v>
      </c>
    </row>
    <row r="684" spans="1:7" ht="21.2" customHeight="1" x14ac:dyDescent="0.25">
      <c r="A684" s="193">
        <v>9781039706576</v>
      </c>
      <c r="B684" s="194" t="s">
        <v>608</v>
      </c>
      <c r="C684" s="202" t="s">
        <v>484</v>
      </c>
      <c r="D684" s="204" t="s">
        <v>4</v>
      </c>
      <c r="E684" s="211">
        <v>12.5</v>
      </c>
      <c r="F684" s="201"/>
      <c r="G684" s="135">
        <f t="shared" si="14"/>
        <v>0</v>
      </c>
    </row>
    <row r="685" spans="1:7" ht="21.2" customHeight="1" x14ac:dyDescent="0.25">
      <c r="A685" s="193">
        <v>9781497206861</v>
      </c>
      <c r="B685" s="194" t="s">
        <v>609</v>
      </c>
      <c r="C685" s="202" t="s">
        <v>484</v>
      </c>
      <c r="D685" s="195"/>
      <c r="E685" s="211">
        <v>18.5</v>
      </c>
      <c r="F685" s="201"/>
      <c r="G685" s="135">
        <f t="shared" si="14"/>
        <v>0</v>
      </c>
    </row>
    <row r="686" spans="1:7" ht="21.2" customHeight="1" x14ac:dyDescent="0.25">
      <c r="A686" s="193">
        <v>9781546176770</v>
      </c>
      <c r="B686" s="194" t="s">
        <v>921</v>
      </c>
      <c r="C686" s="202" t="s">
        <v>484</v>
      </c>
      <c r="D686" s="195"/>
      <c r="E686" s="211">
        <v>13.5</v>
      </c>
      <c r="F686" s="201"/>
      <c r="G686" s="135">
        <f t="shared" si="14"/>
        <v>0</v>
      </c>
    </row>
    <row r="687" spans="1:7" ht="21.2" customHeight="1" x14ac:dyDescent="0.25">
      <c r="A687" s="193">
        <v>9781546140450</v>
      </c>
      <c r="B687" s="194" t="s">
        <v>731</v>
      </c>
      <c r="C687" s="194" t="s">
        <v>484</v>
      </c>
      <c r="D687" s="195"/>
      <c r="E687" s="211">
        <v>14.5</v>
      </c>
      <c r="F687" s="201"/>
      <c r="G687" s="135">
        <f t="shared" si="14"/>
        <v>0</v>
      </c>
    </row>
    <row r="688" spans="1:7" ht="21.2" customHeight="1" x14ac:dyDescent="0.25">
      <c r="A688" s="193">
        <v>9781338305708</v>
      </c>
      <c r="B688" s="194" t="s">
        <v>610</v>
      </c>
      <c r="C688" s="194" t="s">
        <v>484</v>
      </c>
      <c r="D688" s="204"/>
      <c r="E688" s="211">
        <v>17.75</v>
      </c>
      <c r="F688" s="201"/>
      <c r="G688" s="135">
        <f t="shared" si="14"/>
        <v>0</v>
      </c>
    </row>
    <row r="689" spans="1:7" ht="21.2" customHeight="1" x14ac:dyDescent="0.25">
      <c r="A689" s="193">
        <v>9781546110460</v>
      </c>
      <c r="B689" s="194" t="s">
        <v>922</v>
      </c>
      <c r="C689" s="194" t="s">
        <v>484</v>
      </c>
      <c r="D689" s="195"/>
      <c r="E689" s="211">
        <v>17.75</v>
      </c>
      <c r="F689" s="201"/>
      <c r="G689" s="135">
        <f t="shared" si="14"/>
        <v>0</v>
      </c>
    </row>
    <row r="690" spans="1:7" ht="21" customHeight="1" x14ac:dyDescent="0.25">
      <c r="A690" s="193">
        <v>9781339039558</v>
      </c>
      <c r="B690" s="194" t="s">
        <v>299</v>
      </c>
      <c r="C690" s="194" t="s">
        <v>484</v>
      </c>
      <c r="D690" s="204"/>
      <c r="E690" s="211">
        <v>13</v>
      </c>
      <c r="F690" s="201"/>
      <c r="G690" s="135">
        <f t="shared" si="14"/>
        <v>0</v>
      </c>
    </row>
    <row r="691" spans="1:7" ht="21" customHeight="1" x14ac:dyDescent="0.25">
      <c r="A691" s="193">
        <v>9781339001234</v>
      </c>
      <c r="B691" s="194" t="s">
        <v>732</v>
      </c>
      <c r="C691" s="194" t="s">
        <v>484</v>
      </c>
      <c r="D691" s="195"/>
      <c r="E691" s="211">
        <v>17.75</v>
      </c>
      <c r="F691" s="201"/>
      <c r="G691" s="135">
        <f t="shared" si="14"/>
        <v>0</v>
      </c>
    </row>
    <row r="692" spans="1:7" ht="21.2" customHeight="1" x14ac:dyDescent="0.25">
      <c r="A692" s="193">
        <v>9781338853858</v>
      </c>
      <c r="B692" s="194" t="s">
        <v>923</v>
      </c>
      <c r="C692" s="194" t="s">
        <v>484</v>
      </c>
      <c r="D692" s="195"/>
      <c r="E692" s="211">
        <v>12.5</v>
      </c>
      <c r="F692" s="201"/>
      <c r="G692" s="135">
        <f t="shared" si="14"/>
        <v>0</v>
      </c>
    </row>
    <row r="693" spans="1:7" ht="21.2" customHeight="1" x14ac:dyDescent="0.25">
      <c r="A693" s="193">
        <v>9781427868435</v>
      </c>
      <c r="B693" s="194" t="s">
        <v>300</v>
      </c>
      <c r="C693" s="194" t="s">
        <v>952</v>
      </c>
      <c r="D693" s="195"/>
      <c r="E693" s="211">
        <v>23</v>
      </c>
      <c r="F693" s="201"/>
      <c r="G693" s="135">
        <f t="shared" si="14"/>
        <v>0</v>
      </c>
    </row>
    <row r="694" spans="1:7" ht="21.2" customHeight="1" x14ac:dyDescent="0.25">
      <c r="A694" s="193">
        <v>9781339017464</v>
      </c>
      <c r="B694" s="194" t="s">
        <v>302</v>
      </c>
      <c r="C694" s="194" t="s">
        <v>489</v>
      </c>
      <c r="D694" s="204"/>
      <c r="E694" s="211">
        <v>10</v>
      </c>
      <c r="F694" s="201"/>
      <c r="G694" s="135">
        <f t="shared" si="14"/>
        <v>0</v>
      </c>
    </row>
    <row r="695" spans="1:7" ht="21" customHeight="1" x14ac:dyDescent="0.25">
      <c r="A695" s="193">
        <v>9781338893373</v>
      </c>
      <c r="B695" s="194" t="s">
        <v>430</v>
      </c>
      <c r="C695" s="194" t="s">
        <v>489</v>
      </c>
      <c r="D695" s="204"/>
      <c r="E695" s="211">
        <v>13.5</v>
      </c>
      <c r="F695" s="201"/>
      <c r="G695" s="135">
        <f t="shared" si="14"/>
        <v>0</v>
      </c>
    </row>
    <row r="696" spans="1:7" ht="21" customHeight="1" x14ac:dyDescent="0.25">
      <c r="A696" s="193">
        <v>9798225022792</v>
      </c>
      <c r="B696" s="194" t="s">
        <v>924</v>
      </c>
      <c r="C696" s="194" t="s">
        <v>489</v>
      </c>
      <c r="D696" s="204"/>
      <c r="E696" s="211">
        <v>14.5</v>
      </c>
      <c r="F696" s="201"/>
      <c r="G696" s="135">
        <f t="shared" si="14"/>
        <v>0</v>
      </c>
    </row>
    <row r="697" spans="1:7" ht="21" customHeight="1" x14ac:dyDescent="0.25">
      <c r="A697" s="193">
        <v>9781039703780</v>
      </c>
      <c r="B697" s="194" t="s">
        <v>925</v>
      </c>
      <c r="C697" s="194" t="s">
        <v>489</v>
      </c>
      <c r="D697" s="204" t="s">
        <v>4</v>
      </c>
      <c r="E697" s="211">
        <v>12.5</v>
      </c>
      <c r="F697" s="201"/>
      <c r="G697" s="135">
        <f t="shared" si="14"/>
        <v>0</v>
      </c>
    </row>
    <row r="698" spans="1:7" ht="21" customHeight="1" x14ac:dyDescent="0.25">
      <c r="A698" s="193">
        <v>9781339022307</v>
      </c>
      <c r="B698" s="194" t="s">
        <v>611</v>
      </c>
      <c r="C698" s="194" t="s">
        <v>489</v>
      </c>
      <c r="D698" s="204"/>
      <c r="E698" s="211">
        <v>10.5</v>
      </c>
      <c r="F698" s="201"/>
      <c r="G698" s="135">
        <f t="shared" si="14"/>
        <v>0</v>
      </c>
    </row>
    <row r="699" spans="1:7" ht="21" customHeight="1" x14ac:dyDescent="0.25">
      <c r="A699" s="193">
        <v>9781339042633</v>
      </c>
      <c r="B699" s="194" t="s">
        <v>303</v>
      </c>
      <c r="C699" s="194" t="s">
        <v>489</v>
      </c>
      <c r="D699" s="204"/>
      <c r="E699" s="211">
        <v>6</v>
      </c>
      <c r="F699" s="201"/>
      <c r="G699" s="135">
        <f t="shared" si="14"/>
        <v>0</v>
      </c>
    </row>
    <row r="700" spans="1:7" ht="21" customHeight="1" x14ac:dyDescent="0.25">
      <c r="A700" s="193">
        <v>9781974709410</v>
      </c>
      <c r="B700" s="194" t="s">
        <v>733</v>
      </c>
      <c r="C700" s="194" t="s">
        <v>489</v>
      </c>
      <c r="D700" s="204"/>
      <c r="E700" s="211">
        <v>16.75</v>
      </c>
      <c r="F700" s="201"/>
      <c r="G700" s="135">
        <f t="shared" si="14"/>
        <v>0</v>
      </c>
    </row>
    <row r="701" spans="1:7" ht="21" customHeight="1" x14ac:dyDescent="0.25">
      <c r="A701" s="193">
        <v>9781974715268</v>
      </c>
      <c r="B701" s="194" t="s">
        <v>926</v>
      </c>
      <c r="C701" s="194" t="s">
        <v>489</v>
      </c>
      <c r="D701" s="204"/>
      <c r="E701" s="211">
        <v>16.75</v>
      </c>
      <c r="F701" s="201"/>
      <c r="G701" s="135">
        <f t="shared" si="14"/>
        <v>0</v>
      </c>
    </row>
    <row r="702" spans="1:7" ht="21" customHeight="1" x14ac:dyDescent="0.25">
      <c r="A702" s="193">
        <v>9781338858587</v>
      </c>
      <c r="B702" s="194" t="s">
        <v>734</v>
      </c>
      <c r="C702" s="194" t="s">
        <v>489</v>
      </c>
      <c r="D702" s="195"/>
      <c r="E702" s="211">
        <v>10.5</v>
      </c>
      <c r="F702" s="201"/>
      <c r="G702" s="135">
        <f t="shared" si="14"/>
        <v>0</v>
      </c>
    </row>
    <row r="703" spans="1:7" ht="21" customHeight="1" x14ac:dyDescent="0.25">
      <c r="A703" s="193">
        <v>9781546123200</v>
      </c>
      <c r="B703" s="194" t="s">
        <v>927</v>
      </c>
      <c r="C703" s="202" t="s">
        <v>489</v>
      </c>
      <c r="D703" s="204"/>
      <c r="E703" s="211">
        <v>14</v>
      </c>
      <c r="F703" s="201"/>
      <c r="G703" s="135">
        <f t="shared" si="14"/>
        <v>0</v>
      </c>
    </row>
    <row r="704" spans="1:7" ht="21.2" customHeight="1" x14ac:dyDescent="0.25">
      <c r="A704" s="193">
        <v>9781546174073</v>
      </c>
      <c r="B704" s="194" t="s">
        <v>735</v>
      </c>
      <c r="C704" s="202" t="s">
        <v>489</v>
      </c>
      <c r="D704" s="195"/>
      <c r="E704" s="211">
        <v>14.5</v>
      </c>
      <c r="F704" s="201"/>
      <c r="G704" s="135">
        <f t="shared" si="13"/>
        <v>0</v>
      </c>
    </row>
    <row r="705" spans="1:7" ht="21.2" customHeight="1" x14ac:dyDescent="0.25">
      <c r="A705" s="193">
        <v>9780063349407</v>
      </c>
      <c r="B705" s="194" t="s">
        <v>612</v>
      </c>
      <c r="C705" s="202" t="s">
        <v>489</v>
      </c>
      <c r="D705" s="195"/>
      <c r="E705" s="211">
        <v>16.75</v>
      </c>
      <c r="F705" s="201"/>
      <c r="G705" s="135">
        <f t="shared" si="13"/>
        <v>0</v>
      </c>
    </row>
    <row r="706" spans="1:7" ht="21.2" customHeight="1" x14ac:dyDescent="0.25">
      <c r="A706" s="193">
        <v>9781546125198</v>
      </c>
      <c r="B706" s="194" t="s">
        <v>928</v>
      </c>
      <c r="C706" s="202" t="s">
        <v>489</v>
      </c>
      <c r="D706" s="195"/>
      <c r="E706" s="211">
        <v>14</v>
      </c>
      <c r="F706" s="201"/>
      <c r="G706" s="135">
        <f t="shared" si="13"/>
        <v>0</v>
      </c>
    </row>
    <row r="707" spans="1:7" ht="21.2" customHeight="1" x14ac:dyDescent="0.25">
      <c r="A707" s="193">
        <v>9798887244006</v>
      </c>
      <c r="B707" s="194" t="s">
        <v>929</v>
      </c>
      <c r="C707" s="202" t="s">
        <v>489</v>
      </c>
      <c r="D707" s="195"/>
      <c r="E707" s="211">
        <v>13.5</v>
      </c>
      <c r="F707" s="201"/>
      <c r="G707" s="135">
        <f t="shared" si="13"/>
        <v>0</v>
      </c>
    </row>
    <row r="708" spans="1:7" ht="21.2" customHeight="1" x14ac:dyDescent="0.25">
      <c r="A708" s="193">
        <v>9781339047379</v>
      </c>
      <c r="B708" s="194" t="s">
        <v>613</v>
      </c>
      <c r="C708" s="194" t="s">
        <v>489</v>
      </c>
      <c r="D708" s="195"/>
      <c r="E708" s="211">
        <v>10</v>
      </c>
      <c r="F708" s="201"/>
      <c r="G708" s="135">
        <f t="shared" si="13"/>
        <v>0</v>
      </c>
    </row>
    <row r="709" spans="1:7" ht="21.2" customHeight="1" x14ac:dyDescent="0.25">
      <c r="A709" s="193">
        <v>9781338851397</v>
      </c>
      <c r="B709" s="194" t="s">
        <v>431</v>
      </c>
      <c r="C709" s="194" t="s">
        <v>489</v>
      </c>
      <c r="D709" s="204"/>
      <c r="E709" s="211">
        <v>10.5</v>
      </c>
      <c r="F709" s="201"/>
      <c r="G709" s="135">
        <f t="shared" si="13"/>
        <v>0</v>
      </c>
    </row>
    <row r="710" spans="1:7" ht="21.2" customHeight="1" x14ac:dyDescent="0.25">
      <c r="A710" s="193">
        <v>9780735266186</v>
      </c>
      <c r="B710" s="194" t="s">
        <v>736</v>
      </c>
      <c r="C710" s="194" t="s">
        <v>489</v>
      </c>
      <c r="D710" s="195"/>
      <c r="E710" s="211">
        <v>13.5</v>
      </c>
      <c r="F710" s="201"/>
      <c r="G710" s="135">
        <f t="shared" si="13"/>
        <v>0</v>
      </c>
    </row>
    <row r="711" spans="1:7" ht="21.2" customHeight="1" x14ac:dyDescent="0.25">
      <c r="A711" s="193">
        <v>9781339039237</v>
      </c>
      <c r="B711" s="194" t="s">
        <v>432</v>
      </c>
      <c r="C711" s="194" t="s">
        <v>489</v>
      </c>
      <c r="D711" s="204"/>
      <c r="E711" s="211">
        <v>15.5</v>
      </c>
      <c r="F711" s="201"/>
      <c r="G711" s="135">
        <f t="shared" si="13"/>
        <v>0</v>
      </c>
    </row>
    <row r="712" spans="1:7" ht="21.2" customHeight="1" x14ac:dyDescent="0.25">
      <c r="A712" s="193">
        <v>9781039710818</v>
      </c>
      <c r="B712" s="194" t="s">
        <v>930</v>
      </c>
      <c r="C712" s="194" t="s">
        <v>489</v>
      </c>
      <c r="D712" s="204" t="s">
        <v>4</v>
      </c>
      <c r="E712" s="211">
        <v>15.75</v>
      </c>
      <c r="F712" s="201"/>
      <c r="G712" s="135">
        <f t="shared" si="13"/>
        <v>0</v>
      </c>
    </row>
    <row r="713" spans="1:7" ht="21.2" customHeight="1" x14ac:dyDescent="0.25">
      <c r="A713" s="193">
        <v>9781546123255</v>
      </c>
      <c r="B713" s="194" t="s">
        <v>433</v>
      </c>
      <c r="C713" s="194" t="s">
        <v>489</v>
      </c>
      <c r="D713" s="195"/>
      <c r="E713" s="211">
        <v>19.75</v>
      </c>
      <c r="F713" s="201"/>
      <c r="G713" s="135">
        <f t="shared" si="13"/>
        <v>0</v>
      </c>
    </row>
    <row r="714" spans="1:7" ht="21.2" customHeight="1" x14ac:dyDescent="0.25">
      <c r="A714" s="193">
        <v>9781506747057</v>
      </c>
      <c r="B714" s="194" t="s">
        <v>614</v>
      </c>
      <c r="C714" s="194" t="s">
        <v>489</v>
      </c>
      <c r="D714" s="195"/>
      <c r="E714" s="211">
        <v>12.5</v>
      </c>
      <c r="F714" s="201"/>
      <c r="G714" s="135">
        <f t="shared" si="13"/>
        <v>0</v>
      </c>
    </row>
    <row r="715" spans="1:7" ht="21.2" customHeight="1" x14ac:dyDescent="0.25">
      <c r="A715" s="193">
        <v>9781546122715</v>
      </c>
      <c r="B715" s="194" t="s">
        <v>737</v>
      </c>
      <c r="C715" s="194" t="s">
        <v>489</v>
      </c>
      <c r="D715" s="204"/>
      <c r="E715" s="211">
        <v>21</v>
      </c>
      <c r="F715" s="201"/>
      <c r="G715" s="135">
        <f t="shared" si="13"/>
        <v>0</v>
      </c>
    </row>
    <row r="716" spans="1:7" ht="21.2" customHeight="1" x14ac:dyDescent="0.25">
      <c r="A716" s="193">
        <v>9781338835861</v>
      </c>
      <c r="B716" s="194" t="s">
        <v>738</v>
      </c>
      <c r="C716" s="194" t="s">
        <v>489</v>
      </c>
      <c r="D716" s="204"/>
      <c r="E716" s="211">
        <v>21</v>
      </c>
      <c r="F716" s="201"/>
      <c r="G716" s="135">
        <f t="shared" si="13"/>
        <v>0</v>
      </c>
    </row>
    <row r="717" spans="1:7" ht="21.2" customHeight="1" x14ac:dyDescent="0.25">
      <c r="A717" s="193">
        <v>9781039711785</v>
      </c>
      <c r="B717" s="194" t="s">
        <v>739</v>
      </c>
      <c r="C717" s="194" t="s">
        <v>489</v>
      </c>
      <c r="D717" s="204" t="s">
        <v>4</v>
      </c>
      <c r="E717" s="211">
        <v>12.5</v>
      </c>
      <c r="F717" s="201"/>
      <c r="G717" s="135">
        <f t="shared" si="13"/>
        <v>0</v>
      </c>
    </row>
    <row r="718" spans="1:7" ht="21.2" customHeight="1" x14ac:dyDescent="0.25">
      <c r="A718" s="193">
        <v>9781039705647</v>
      </c>
      <c r="B718" s="194" t="s">
        <v>434</v>
      </c>
      <c r="C718" s="194" t="s">
        <v>489</v>
      </c>
      <c r="D718" s="204" t="s">
        <v>4</v>
      </c>
      <c r="E718" s="211">
        <v>21</v>
      </c>
      <c r="F718" s="201"/>
      <c r="G718" s="135">
        <f t="shared" si="13"/>
        <v>0</v>
      </c>
    </row>
    <row r="719" spans="1:7" ht="21.2" customHeight="1" x14ac:dyDescent="0.25">
      <c r="A719" s="193">
        <v>9798225037109</v>
      </c>
      <c r="B719" s="194" t="s">
        <v>931</v>
      </c>
      <c r="C719" s="194" t="s">
        <v>489</v>
      </c>
      <c r="D719" s="204" t="s">
        <v>4</v>
      </c>
      <c r="E719" s="211">
        <v>13.5</v>
      </c>
      <c r="F719" s="201"/>
      <c r="G719" s="135">
        <f t="shared" si="13"/>
        <v>0</v>
      </c>
    </row>
    <row r="720" spans="1:7" ht="21.2" customHeight="1" x14ac:dyDescent="0.25">
      <c r="A720" s="193">
        <v>9781546182221</v>
      </c>
      <c r="B720" s="194" t="s">
        <v>932</v>
      </c>
      <c r="C720" s="194" t="s">
        <v>489</v>
      </c>
      <c r="D720" s="204"/>
      <c r="E720" s="211">
        <v>31.25</v>
      </c>
      <c r="F720" s="201"/>
      <c r="G720" s="135">
        <f t="shared" si="13"/>
        <v>0</v>
      </c>
    </row>
    <row r="721" spans="1:7" ht="21.2" customHeight="1" x14ac:dyDescent="0.25">
      <c r="A721" s="193">
        <v>9781339036564</v>
      </c>
      <c r="B721" s="194" t="s">
        <v>305</v>
      </c>
      <c r="C721" s="194" t="s">
        <v>489</v>
      </c>
      <c r="D721" s="204"/>
      <c r="E721" s="211">
        <v>12</v>
      </c>
      <c r="F721" s="201"/>
      <c r="G721" s="135">
        <f t="shared" si="13"/>
        <v>0</v>
      </c>
    </row>
    <row r="722" spans="1:7" ht="21.2" customHeight="1" x14ac:dyDescent="0.25">
      <c r="A722" s="193">
        <v>9781039701779</v>
      </c>
      <c r="B722" s="194" t="s">
        <v>933</v>
      </c>
      <c r="C722" s="194" t="s">
        <v>489</v>
      </c>
      <c r="D722" s="204" t="s">
        <v>4</v>
      </c>
      <c r="E722" s="211">
        <v>13.5</v>
      </c>
      <c r="F722" s="201"/>
      <c r="G722" s="135">
        <f t="shared" si="13"/>
        <v>0</v>
      </c>
    </row>
    <row r="723" spans="1:7" ht="21.2" customHeight="1" x14ac:dyDescent="0.25">
      <c r="A723" s="193">
        <v>9781338792447</v>
      </c>
      <c r="B723" s="194" t="s">
        <v>435</v>
      </c>
      <c r="C723" s="194" t="s">
        <v>489</v>
      </c>
      <c r="D723" s="195"/>
      <c r="E723" s="211">
        <v>17.75</v>
      </c>
      <c r="F723" s="201"/>
      <c r="G723" s="135">
        <f t="shared" si="13"/>
        <v>0</v>
      </c>
    </row>
    <row r="724" spans="1:7" ht="21.2" customHeight="1" x14ac:dyDescent="0.25">
      <c r="A724" s="193">
        <v>9781443192354</v>
      </c>
      <c r="B724" s="194" t="s">
        <v>740</v>
      </c>
      <c r="C724" s="202" t="s">
        <v>489</v>
      </c>
      <c r="D724" s="204" t="s">
        <v>4</v>
      </c>
      <c r="E724" s="211">
        <v>17.75</v>
      </c>
      <c r="F724" s="201"/>
      <c r="G724" s="135">
        <f t="shared" si="13"/>
        <v>0</v>
      </c>
    </row>
    <row r="725" spans="1:7" ht="21.2" customHeight="1" x14ac:dyDescent="0.25">
      <c r="A725" s="193">
        <v>9781546145912</v>
      </c>
      <c r="B725" s="194" t="s">
        <v>615</v>
      </c>
      <c r="C725" s="202" t="s">
        <v>489</v>
      </c>
      <c r="D725" s="195"/>
      <c r="E725" s="211">
        <v>12.5</v>
      </c>
      <c r="F725" s="201"/>
      <c r="G725" s="135">
        <f t="shared" ref="G725:G745" si="15">+F725*E725</f>
        <v>0</v>
      </c>
    </row>
    <row r="726" spans="1:7" ht="21.2" customHeight="1" x14ac:dyDescent="0.25">
      <c r="A726" s="193">
        <v>9781338745801</v>
      </c>
      <c r="B726" s="194" t="s">
        <v>616</v>
      </c>
      <c r="C726" s="202" t="s">
        <v>489</v>
      </c>
      <c r="D726" s="195"/>
      <c r="E726" s="211">
        <v>12.5</v>
      </c>
      <c r="F726" s="201"/>
      <c r="G726" s="135">
        <f t="shared" si="15"/>
        <v>0</v>
      </c>
    </row>
    <row r="727" spans="1:7" ht="21.2" customHeight="1" x14ac:dyDescent="0.25">
      <c r="A727" s="193">
        <v>9781035425273</v>
      </c>
      <c r="B727" s="194" t="s">
        <v>741</v>
      </c>
      <c r="C727" s="202" t="s">
        <v>489</v>
      </c>
      <c r="D727" s="195"/>
      <c r="E727" s="211">
        <v>17.75</v>
      </c>
      <c r="F727" s="201"/>
      <c r="G727" s="135">
        <f t="shared" si="15"/>
        <v>0</v>
      </c>
    </row>
    <row r="728" spans="1:7" ht="21.2" customHeight="1" x14ac:dyDescent="0.25">
      <c r="A728" s="193">
        <v>9781546159445</v>
      </c>
      <c r="B728" s="194" t="s">
        <v>934</v>
      </c>
      <c r="C728" s="202" t="s">
        <v>489</v>
      </c>
      <c r="D728" s="195"/>
      <c r="E728" s="211">
        <v>13.5</v>
      </c>
      <c r="F728" s="201"/>
      <c r="G728" s="135">
        <f t="shared" si="15"/>
        <v>0</v>
      </c>
    </row>
    <row r="729" spans="1:7" ht="21.2" customHeight="1" x14ac:dyDescent="0.25">
      <c r="A729" s="193">
        <v>9781546126966</v>
      </c>
      <c r="B729" s="194" t="s">
        <v>436</v>
      </c>
      <c r="C729" s="194" t="s">
        <v>485</v>
      </c>
      <c r="D729" s="195"/>
      <c r="E729" s="211">
        <v>15.5</v>
      </c>
      <c r="F729" s="201"/>
      <c r="G729" s="135">
        <f t="shared" si="15"/>
        <v>0</v>
      </c>
    </row>
    <row r="730" spans="1:7" ht="21.2" customHeight="1" x14ac:dyDescent="0.25">
      <c r="A730" s="193">
        <v>9780358161820</v>
      </c>
      <c r="B730" s="194" t="s">
        <v>106</v>
      </c>
      <c r="C730" s="194" t="s">
        <v>485</v>
      </c>
      <c r="D730" s="204"/>
      <c r="E730" s="211">
        <v>10</v>
      </c>
      <c r="F730" s="201"/>
      <c r="G730" s="135">
        <f t="shared" si="15"/>
        <v>0</v>
      </c>
    </row>
    <row r="731" spans="1:7" ht="21.2" customHeight="1" x14ac:dyDescent="0.25">
      <c r="A731" s="193">
        <v>9781338775891</v>
      </c>
      <c r="B731" s="194" t="s">
        <v>159</v>
      </c>
      <c r="C731" s="194" t="s">
        <v>485</v>
      </c>
      <c r="D731" s="195"/>
      <c r="E731" s="211">
        <v>15</v>
      </c>
      <c r="F731" s="201"/>
      <c r="G731" s="135">
        <f t="shared" si="15"/>
        <v>0</v>
      </c>
    </row>
    <row r="732" spans="1:7" ht="21" customHeight="1" x14ac:dyDescent="0.25">
      <c r="A732" s="193">
        <v>9781339034218</v>
      </c>
      <c r="B732" s="194" t="s">
        <v>742</v>
      </c>
      <c r="C732" s="194" t="s">
        <v>485</v>
      </c>
      <c r="D732" s="204" t="s">
        <v>4</v>
      </c>
      <c r="E732" s="211">
        <v>12.5</v>
      </c>
      <c r="F732" s="201"/>
      <c r="G732" s="135">
        <f t="shared" si="15"/>
        <v>0</v>
      </c>
    </row>
    <row r="733" spans="1:7" ht="21" customHeight="1" x14ac:dyDescent="0.25">
      <c r="A733" s="193">
        <v>9781421587660</v>
      </c>
      <c r="B733" s="194" t="s">
        <v>306</v>
      </c>
      <c r="C733" s="194" t="s">
        <v>485</v>
      </c>
      <c r="D733" s="195"/>
      <c r="E733" s="211">
        <v>13.5</v>
      </c>
      <c r="F733" s="201"/>
      <c r="G733" s="135">
        <f t="shared" si="15"/>
        <v>0</v>
      </c>
    </row>
    <row r="734" spans="1:7" ht="21.2" customHeight="1" x14ac:dyDescent="0.25">
      <c r="A734" s="193">
        <v>9781546174585</v>
      </c>
      <c r="B734" s="194" t="s">
        <v>743</v>
      </c>
      <c r="C734" s="194" t="s">
        <v>485</v>
      </c>
      <c r="D734" s="195"/>
      <c r="E734" s="211">
        <v>12.5</v>
      </c>
      <c r="F734" s="201"/>
      <c r="G734" s="135">
        <f t="shared" si="15"/>
        <v>0</v>
      </c>
    </row>
    <row r="735" spans="1:7" ht="21.2" customHeight="1" x14ac:dyDescent="0.25">
      <c r="A735" s="193">
        <v>9781546116493</v>
      </c>
      <c r="B735" s="194" t="s">
        <v>744</v>
      </c>
      <c r="C735" s="194" t="s">
        <v>485</v>
      </c>
      <c r="D735" s="195"/>
      <c r="E735" s="211">
        <v>10.5</v>
      </c>
      <c r="F735" s="201"/>
      <c r="G735" s="135">
        <f t="shared" si="15"/>
        <v>0</v>
      </c>
    </row>
    <row r="736" spans="1:7" ht="21.2" customHeight="1" x14ac:dyDescent="0.25">
      <c r="A736" s="193">
        <v>9781443191746</v>
      </c>
      <c r="B736" s="194" t="s">
        <v>745</v>
      </c>
      <c r="C736" s="194" t="s">
        <v>485</v>
      </c>
      <c r="D736" s="204" t="s">
        <v>4</v>
      </c>
      <c r="E736" s="211">
        <v>13.5</v>
      </c>
      <c r="F736" s="201"/>
      <c r="G736" s="135">
        <f t="shared" si="15"/>
        <v>0</v>
      </c>
    </row>
    <row r="737" spans="1:7" ht="21" customHeight="1" x14ac:dyDescent="0.25">
      <c r="A737" s="193">
        <v>9781546104513</v>
      </c>
      <c r="B737" s="194" t="s">
        <v>746</v>
      </c>
      <c r="C737" s="194" t="s">
        <v>485</v>
      </c>
      <c r="D737" s="204" t="s">
        <v>4</v>
      </c>
      <c r="E737" s="211">
        <v>10.5</v>
      </c>
      <c r="F737" s="201"/>
      <c r="G737" s="135">
        <f t="shared" si="15"/>
        <v>0</v>
      </c>
    </row>
    <row r="738" spans="1:7" ht="21" customHeight="1" x14ac:dyDescent="0.25">
      <c r="A738" s="193">
        <v>9781338896831</v>
      </c>
      <c r="B738" s="194" t="s">
        <v>161</v>
      </c>
      <c r="C738" s="194" t="s">
        <v>485</v>
      </c>
      <c r="D738" s="204"/>
      <c r="E738" s="211">
        <v>8</v>
      </c>
      <c r="F738" s="201"/>
      <c r="G738" s="135">
        <f t="shared" si="15"/>
        <v>0</v>
      </c>
    </row>
    <row r="739" spans="1:7" ht="21" customHeight="1" x14ac:dyDescent="0.25">
      <c r="A739" s="193">
        <v>9781338630824</v>
      </c>
      <c r="B739" s="194" t="s">
        <v>437</v>
      </c>
      <c r="C739" s="194" t="s">
        <v>485</v>
      </c>
      <c r="D739" s="204"/>
      <c r="E739" s="211">
        <v>17.75</v>
      </c>
      <c r="F739" s="201"/>
      <c r="G739" s="135">
        <f t="shared" si="15"/>
        <v>0</v>
      </c>
    </row>
    <row r="740" spans="1:7" ht="21" customHeight="1" x14ac:dyDescent="0.25">
      <c r="A740" s="193">
        <v>9781443198455</v>
      </c>
      <c r="B740" s="194" t="s">
        <v>162</v>
      </c>
      <c r="C740" s="194" t="s">
        <v>485</v>
      </c>
      <c r="D740" s="204" t="s">
        <v>4</v>
      </c>
      <c r="E740" s="211">
        <v>11.5</v>
      </c>
      <c r="F740" s="201"/>
      <c r="G740" s="135">
        <f t="shared" si="15"/>
        <v>0</v>
      </c>
    </row>
    <row r="741" spans="1:7" ht="21" customHeight="1" x14ac:dyDescent="0.25">
      <c r="A741" s="193">
        <v>9781338775808</v>
      </c>
      <c r="B741" s="194" t="s">
        <v>163</v>
      </c>
      <c r="C741" s="194" t="s">
        <v>485</v>
      </c>
      <c r="D741" s="204"/>
      <c r="E741" s="211">
        <v>5</v>
      </c>
      <c r="F741" s="201"/>
      <c r="G741" s="135">
        <f t="shared" si="15"/>
        <v>0</v>
      </c>
    </row>
    <row r="742" spans="1:7" ht="21" customHeight="1" x14ac:dyDescent="0.25">
      <c r="A742" s="193">
        <v>9781338686951</v>
      </c>
      <c r="B742" s="194" t="s">
        <v>164</v>
      </c>
      <c r="C742" s="194" t="s">
        <v>485</v>
      </c>
      <c r="D742" s="204"/>
      <c r="E742" s="211">
        <v>6</v>
      </c>
      <c r="F742" s="201"/>
      <c r="G742" s="135">
        <f t="shared" si="15"/>
        <v>0</v>
      </c>
    </row>
    <row r="743" spans="1:7" ht="21" customHeight="1" x14ac:dyDescent="0.25">
      <c r="A743" s="193">
        <v>9781338856095</v>
      </c>
      <c r="B743" s="194" t="s">
        <v>165</v>
      </c>
      <c r="C743" s="194" t="s">
        <v>485</v>
      </c>
      <c r="D743" s="204"/>
      <c r="E743" s="211">
        <v>6</v>
      </c>
      <c r="F743" s="201"/>
      <c r="G743" s="135">
        <f t="shared" si="15"/>
        <v>0</v>
      </c>
    </row>
    <row r="744" spans="1:7" ht="21" customHeight="1" x14ac:dyDescent="0.25">
      <c r="A744" s="193">
        <v>9781338766554</v>
      </c>
      <c r="B744" s="194" t="s">
        <v>166</v>
      </c>
      <c r="C744" s="194" t="s">
        <v>485</v>
      </c>
      <c r="D744" s="195"/>
      <c r="E744" s="211">
        <v>6</v>
      </c>
      <c r="F744" s="201"/>
      <c r="G744" s="135">
        <f t="shared" si="15"/>
        <v>0</v>
      </c>
    </row>
    <row r="745" spans="1:7" ht="21" customHeight="1" x14ac:dyDescent="0.25">
      <c r="A745" s="193">
        <v>9781443142816</v>
      </c>
      <c r="B745" s="194" t="s">
        <v>935</v>
      </c>
      <c r="C745" s="202" t="s">
        <v>953</v>
      </c>
      <c r="D745" s="204" t="s">
        <v>4</v>
      </c>
      <c r="E745" s="211">
        <v>12</v>
      </c>
      <c r="F745" s="201"/>
      <c r="G745" s="135">
        <f t="shared" si="15"/>
        <v>0</v>
      </c>
    </row>
    <row r="746" spans="1:7" ht="21.2" customHeight="1" x14ac:dyDescent="0.25">
      <c r="A746" s="193">
        <v>9781536234794</v>
      </c>
      <c r="B746" s="194" t="s">
        <v>307</v>
      </c>
      <c r="C746" s="202" t="s">
        <v>490</v>
      </c>
      <c r="D746" s="195"/>
      <c r="E746" s="211">
        <v>15</v>
      </c>
      <c r="F746" s="201"/>
      <c r="G746" s="135">
        <f t="shared" ref="G746:G766" si="16">+F746*E746</f>
        <v>0</v>
      </c>
    </row>
    <row r="747" spans="1:7" ht="21.2" customHeight="1" x14ac:dyDescent="0.25">
      <c r="A747" s="193">
        <v>9781443193115</v>
      </c>
      <c r="B747" s="194" t="s">
        <v>308</v>
      </c>
      <c r="C747" s="202" t="s">
        <v>490</v>
      </c>
      <c r="D747" s="204" t="s">
        <v>4</v>
      </c>
      <c r="E747" s="211">
        <v>11.5</v>
      </c>
      <c r="F747" s="201"/>
      <c r="G747" s="135">
        <f t="shared" si="16"/>
        <v>0</v>
      </c>
    </row>
    <row r="748" spans="1:7" ht="21.2" customHeight="1" x14ac:dyDescent="0.25">
      <c r="A748" s="193">
        <v>9781339016580</v>
      </c>
      <c r="B748" s="194" t="s">
        <v>309</v>
      </c>
      <c r="C748" s="202" t="s">
        <v>490</v>
      </c>
      <c r="D748" s="195"/>
      <c r="E748" s="211">
        <v>24</v>
      </c>
      <c r="F748" s="201"/>
      <c r="G748" s="135">
        <f t="shared" si="16"/>
        <v>0</v>
      </c>
    </row>
    <row r="749" spans="1:7" ht="21.2" customHeight="1" x14ac:dyDescent="0.25">
      <c r="A749" s="193">
        <v>9781338889055</v>
      </c>
      <c r="B749" s="194" t="s">
        <v>310</v>
      </c>
      <c r="C749" s="202" t="s">
        <v>490</v>
      </c>
      <c r="D749" s="204" t="s">
        <v>4</v>
      </c>
      <c r="E749" s="211">
        <v>17.75</v>
      </c>
      <c r="F749" s="201"/>
      <c r="G749" s="135">
        <f t="shared" si="16"/>
        <v>0</v>
      </c>
    </row>
    <row r="750" spans="1:7" ht="21.2" customHeight="1" x14ac:dyDescent="0.25">
      <c r="A750" s="193">
        <v>9798225032821</v>
      </c>
      <c r="B750" s="194" t="s">
        <v>936</v>
      </c>
      <c r="C750" s="194" t="s">
        <v>490</v>
      </c>
      <c r="D750" s="195"/>
      <c r="E750" s="211">
        <v>18.75</v>
      </c>
      <c r="F750" s="201"/>
      <c r="G750" s="135">
        <f t="shared" si="16"/>
        <v>0</v>
      </c>
    </row>
    <row r="751" spans="1:7" ht="21.2" customHeight="1" x14ac:dyDescent="0.25">
      <c r="A751" s="193">
        <v>9781546125259</v>
      </c>
      <c r="B751" s="194" t="s">
        <v>438</v>
      </c>
      <c r="C751" s="194" t="s">
        <v>490</v>
      </c>
      <c r="D751" s="204"/>
      <c r="E751" s="211">
        <v>17.75</v>
      </c>
      <c r="F751" s="201"/>
      <c r="G751" s="135">
        <f t="shared" si="16"/>
        <v>0</v>
      </c>
    </row>
    <row r="752" spans="1:7" ht="21.2" customHeight="1" x14ac:dyDescent="0.25">
      <c r="A752" s="193">
        <v>9798225003999</v>
      </c>
      <c r="B752" s="194" t="s">
        <v>937</v>
      </c>
      <c r="C752" s="194" t="s">
        <v>490</v>
      </c>
      <c r="D752" s="195"/>
      <c r="E752" s="211">
        <v>13.5</v>
      </c>
      <c r="F752" s="201"/>
      <c r="G752" s="135">
        <f t="shared" si="16"/>
        <v>0</v>
      </c>
    </row>
    <row r="753" spans="1:7" ht="21.2" customHeight="1" x14ac:dyDescent="0.25">
      <c r="A753" s="193">
        <v>9781546147619</v>
      </c>
      <c r="B753" s="194" t="s">
        <v>617</v>
      </c>
      <c r="C753" s="194" t="s">
        <v>490</v>
      </c>
      <c r="D753" s="204"/>
      <c r="E753" s="211">
        <v>12.5</v>
      </c>
      <c r="F753" s="201"/>
      <c r="G753" s="135">
        <f t="shared" si="16"/>
        <v>0</v>
      </c>
    </row>
    <row r="754" spans="1:7" ht="21.2" customHeight="1" x14ac:dyDescent="0.25">
      <c r="A754" s="193">
        <v>9781804538678</v>
      </c>
      <c r="B754" s="194" t="s">
        <v>938</v>
      </c>
      <c r="C754" s="194" t="s">
        <v>490</v>
      </c>
      <c r="D754" s="195"/>
      <c r="E754" s="211">
        <v>21.75</v>
      </c>
      <c r="F754" s="201"/>
      <c r="G754" s="135">
        <f t="shared" si="16"/>
        <v>0</v>
      </c>
    </row>
    <row r="755" spans="1:7" ht="21.2" customHeight="1" x14ac:dyDescent="0.25">
      <c r="A755" s="193">
        <v>9781443196291</v>
      </c>
      <c r="B755" s="194" t="s">
        <v>618</v>
      </c>
      <c r="C755" s="194" t="s">
        <v>490</v>
      </c>
      <c r="D755" s="204" t="s">
        <v>4</v>
      </c>
      <c r="E755" s="211">
        <v>17.75</v>
      </c>
      <c r="F755" s="201"/>
      <c r="G755" s="135">
        <f t="shared" si="16"/>
        <v>0</v>
      </c>
    </row>
    <row r="756" spans="1:7" ht="21.2" customHeight="1" x14ac:dyDescent="0.25">
      <c r="A756" s="193">
        <v>9781443196307</v>
      </c>
      <c r="B756" s="194" t="s">
        <v>939</v>
      </c>
      <c r="C756" s="194" t="s">
        <v>490</v>
      </c>
      <c r="D756" s="204" t="s">
        <v>4</v>
      </c>
      <c r="E756" s="211">
        <v>19.75</v>
      </c>
      <c r="F756" s="201"/>
      <c r="G756" s="135">
        <f t="shared" si="16"/>
        <v>0</v>
      </c>
    </row>
    <row r="757" spans="1:7" ht="21.2" customHeight="1" x14ac:dyDescent="0.25">
      <c r="A757" s="193">
        <v>9781546146988</v>
      </c>
      <c r="B757" s="194" t="s">
        <v>619</v>
      </c>
      <c r="C757" s="194" t="s">
        <v>490</v>
      </c>
      <c r="D757" s="204"/>
      <c r="E757" s="211">
        <v>14.5</v>
      </c>
      <c r="F757" s="201"/>
      <c r="G757" s="135">
        <f t="shared" si="16"/>
        <v>0</v>
      </c>
    </row>
    <row r="758" spans="1:7" ht="21.2" customHeight="1" x14ac:dyDescent="0.25">
      <c r="A758" s="193">
        <v>9781339002880</v>
      </c>
      <c r="B758" s="194" t="s">
        <v>440</v>
      </c>
      <c r="C758" s="194" t="s">
        <v>490</v>
      </c>
      <c r="D758" s="204"/>
      <c r="E758" s="211">
        <v>18.75</v>
      </c>
      <c r="F758" s="201"/>
      <c r="G758" s="135">
        <f t="shared" si="16"/>
        <v>0</v>
      </c>
    </row>
    <row r="759" spans="1:7" ht="21.2" customHeight="1" x14ac:dyDescent="0.25">
      <c r="A759" s="193">
        <v>9781443198424</v>
      </c>
      <c r="B759" s="194" t="s">
        <v>620</v>
      </c>
      <c r="C759" s="194" t="s">
        <v>490</v>
      </c>
      <c r="D759" s="204" t="s">
        <v>4</v>
      </c>
      <c r="E759" s="211">
        <v>15.5</v>
      </c>
      <c r="F759" s="201"/>
      <c r="G759" s="135">
        <f t="shared" si="16"/>
        <v>0</v>
      </c>
    </row>
    <row r="760" spans="1:7" ht="21.2" customHeight="1" x14ac:dyDescent="0.25">
      <c r="A760" s="193">
        <v>9781546144595</v>
      </c>
      <c r="B760" s="194" t="s">
        <v>621</v>
      </c>
      <c r="C760" s="194" t="s">
        <v>490</v>
      </c>
      <c r="D760" s="204"/>
      <c r="E760" s="211">
        <v>13.5</v>
      </c>
      <c r="F760" s="201"/>
      <c r="G760" s="135">
        <f t="shared" si="16"/>
        <v>0</v>
      </c>
    </row>
    <row r="761" spans="1:7" ht="21.2" customHeight="1" x14ac:dyDescent="0.25">
      <c r="A761" s="193">
        <v>9781546104544</v>
      </c>
      <c r="B761" s="194" t="s">
        <v>940</v>
      </c>
      <c r="C761" s="194" t="s">
        <v>490</v>
      </c>
      <c r="D761" s="204" t="s">
        <v>4</v>
      </c>
      <c r="E761" s="211">
        <v>13.5</v>
      </c>
      <c r="F761" s="201"/>
      <c r="G761" s="135">
        <f t="shared" si="16"/>
        <v>0</v>
      </c>
    </row>
    <row r="762" spans="1:7" ht="21.2" customHeight="1" x14ac:dyDescent="0.25">
      <c r="A762" s="193">
        <v>9781338753745</v>
      </c>
      <c r="B762" s="194" t="s">
        <v>622</v>
      </c>
      <c r="C762" s="194" t="s">
        <v>490</v>
      </c>
      <c r="D762" s="204"/>
      <c r="E762" s="211">
        <v>12.5</v>
      </c>
      <c r="F762" s="201"/>
      <c r="G762" s="135">
        <f t="shared" si="16"/>
        <v>0</v>
      </c>
    </row>
    <row r="763" spans="1:7" ht="21.2" customHeight="1" x14ac:dyDescent="0.25">
      <c r="A763" s="193">
        <v>9781546174080</v>
      </c>
      <c r="B763" s="194" t="s">
        <v>747</v>
      </c>
      <c r="C763" s="194" t="s">
        <v>490</v>
      </c>
      <c r="D763" s="204"/>
      <c r="E763" s="211">
        <v>12.5</v>
      </c>
      <c r="F763" s="201"/>
      <c r="G763" s="135">
        <f t="shared" si="16"/>
        <v>0</v>
      </c>
    </row>
    <row r="764" spans="1:7" ht="21.2" customHeight="1" x14ac:dyDescent="0.25">
      <c r="A764" s="193">
        <v>9781546179436</v>
      </c>
      <c r="B764" s="194" t="s">
        <v>941</v>
      </c>
      <c r="C764" s="194" t="s">
        <v>490</v>
      </c>
      <c r="D764" s="204"/>
      <c r="E764" s="211">
        <v>23.5</v>
      </c>
      <c r="F764" s="201"/>
      <c r="G764" s="135">
        <f t="shared" si="16"/>
        <v>0</v>
      </c>
    </row>
    <row r="765" spans="1:7" ht="21.2" customHeight="1" x14ac:dyDescent="0.25">
      <c r="A765" s="193">
        <v>9781339053790</v>
      </c>
      <c r="B765" s="194" t="s">
        <v>441</v>
      </c>
      <c r="C765" s="194" t="s">
        <v>490</v>
      </c>
      <c r="D765" s="195"/>
      <c r="E765" s="211">
        <v>11.25</v>
      </c>
      <c r="F765" s="201"/>
      <c r="G765" s="135">
        <f t="shared" si="16"/>
        <v>0</v>
      </c>
    </row>
    <row r="766" spans="1:7" ht="21.2" customHeight="1" x14ac:dyDescent="0.25">
      <c r="A766" s="193">
        <v>9798225003241</v>
      </c>
      <c r="B766" s="194" t="s">
        <v>942</v>
      </c>
      <c r="C766" s="202" t="s">
        <v>490</v>
      </c>
      <c r="D766" s="204"/>
      <c r="E766" s="211">
        <v>15.75</v>
      </c>
      <c r="F766" s="201"/>
      <c r="G766" s="135">
        <f t="shared" si="16"/>
        <v>0</v>
      </c>
    </row>
    <row r="767" spans="1:7" ht="21.2" customHeight="1" x14ac:dyDescent="0.25">
      <c r="A767" s="193">
        <v>9781427878397</v>
      </c>
      <c r="B767" s="194" t="s">
        <v>623</v>
      </c>
      <c r="C767" s="202" t="s">
        <v>490</v>
      </c>
      <c r="D767" s="195"/>
      <c r="E767" s="211">
        <v>23</v>
      </c>
      <c r="F767" s="201"/>
      <c r="G767" s="135">
        <f t="shared" si="13"/>
        <v>0</v>
      </c>
    </row>
    <row r="768" spans="1:7" ht="21.2" customHeight="1" x14ac:dyDescent="0.25">
      <c r="A768" s="193">
        <v>9781039704558</v>
      </c>
      <c r="B768" s="194" t="s">
        <v>624</v>
      </c>
      <c r="C768" s="202" t="s">
        <v>490</v>
      </c>
      <c r="D768" s="204" t="s">
        <v>4</v>
      </c>
      <c r="E768" s="211">
        <v>15.75</v>
      </c>
      <c r="F768" s="201"/>
      <c r="G768" s="135">
        <f t="shared" si="13"/>
        <v>0</v>
      </c>
    </row>
    <row r="769" spans="1:7" ht="21.2" customHeight="1" x14ac:dyDescent="0.25">
      <c r="A769" s="193">
        <v>9781546174462</v>
      </c>
      <c r="B769" s="194" t="s">
        <v>748</v>
      </c>
      <c r="C769" s="202" t="s">
        <v>490</v>
      </c>
      <c r="D769" s="195"/>
      <c r="E769" s="211">
        <v>12.5</v>
      </c>
      <c r="F769" s="201"/>
      <c r="G769" s="135">
        <f t="shared" si="13"/>
        <v>0</v>
      </c>
    </row>
    <row r="770" spans="1:7" ht="21.2" customHeight="1" x14ac:dyDescent="0.25">
      <c r="A770" s="193">
        <v>9781339039220</v>
      </c>
      <c r="B770" s="194" t="s">
        <v>314</v>
      </c>
      <c r="C770" s="202" t="s">
        <v>490</v>
      </c>
      <c r="D770" s="195"/>
      <c r="E770" s="211">
        <v>10</v>
      </c>
      <c r="F770" s="201"/>
      <c r="G770" s="135">
        <f t="shared" si="13"/>
        <v>0</v>
      </c>
    </row>
    <row r="771" spans="1:7" ht="21.2" customHeight="1" x14ac:dyDescent="0.25">
      <c r="A771" s="193">
        <v>9798225022617</v>
      </c>
      <c r="B771" s="194" t="s">
        <v>943</v>
      </c>
      <c r="C771" s="194" t="s">
        <v>490</v>
      </c>
      <c r="D771" s="195"/>
      <c r="E771" s="211">
        <v>12.5</v>
      </c>
      <c r="F771" s="201"/>
      <c r="G771" s="135">
        <f t="shared" si="13"/>
        <v>0</v>
      </c>
    </row>
    <row r="772" spans="1:7" ht="21.2" customHeight="1" x14ac:dyDescent="0.25">
      <c r="A772" s="193">
        <v>9781339030753</v>
      </c>
      <c r="B772" s="194" t="s">
        <v>625</v>
      </c>
      <c r="C772" s="194" t="s">
        <v>490</v>
      </c>
      <c r="D772" s="204"/>
      <c r="E772" s="211">
        <v>14.5</v>
      </c>
      <c r="F772" s="201"/>
      <c r="G772" s="135">
        <f t="shared" si="13"/>
        <v>0</v>
      </c>
    </row>
    <row r="773" spans="1:7" ht="21.2" customHeight="1" x14ac:dyDescent="0.25">
      <c r="A773" s="193">
        <v>9781339039213</v>
      </c>
      <c r="B773" s="194" t="s">
        <v>626</v>
      </c>
      <c r="C773" s="194" t="s">
        <v>490</v>
      </c>
      <c r="D773" s="195"/>
      <c r="E773" s="211">
        <v>15.75</v>
      </c>
      <c r="F773" s="201"/>
      <c r="G773" s="135">
        <f t="shared" si="13"/>
        <v>0</v>
      </c>
    </row>
    <row r="774" spans="1:7" ht="21" customHeight="1" x14ac:dyDescent="0.25">
      <c r="A774" s="193">
        <v>9781338733969</v>
      </c>
      <c r="B774" s="194" t="s">
        <v>944</v>
      </c>
      <c r="C774" s="194" t="s">
        <v>490</v>
      </c>
      <c r="D774" s="204"/>
      <c r="E774" s="211">
        <v>23</v>
      </c>
      <c r="F774" s="201"/>
      <c r="G774" s="135">
        <f t="shared" si="13"/>
        <v>0</v>
      </c>
    </row>
    <row r="775" spans="1:7" ht="21" customHeight="1" x14ac:dyDescent="0.25">
      <c r="A775" s="193">
        <v>9781546182474</v>
      </c>
      <c r="B775" s="194" t="s">
        <v>749</v>
      </c>
      <c r="C775" s="194" t="s">
        <v>490</v>
      </c>
      <c r="D775" s="195"/>
      <c r="E775" s="211">
        <v>7.25</v>
      </c>
      <c r="F775" s="201"/>
      <c r="G775" s="135">
        <f t="shared" si="13"/>
        <v>0</v>
      </c>
    </row>
    <row r="776" spans="1:7" ht="21.2" customHeight="1" x14ac:dyDescent="0.25">
      <c r="A776" s="193">
        <v>9798225031060</v>
      </c>
      <c r="B776" s="194" t="s">
        <v>945</v>
      </c>
      <c r="C776" s="194" t="s">
        <v>490</v>
      </c>
      <c r="D776" s="195"/>
      <c r="E776" s="211">
        <v>13.5</v>
      </c>
      <c r="F776" s="201"/>
      <c r="G776" s="135">
        <f t="shared" si="13"/>
        <v>0</v>
      </c>
    </row>
    <row r="777" spans="1:7" ht="21.2" customHeight="1" x14ac:dyDescent="0.25">
      <c r="A777" s="193">
        <v>9781039708778</v>
      </c>
      <c r="B777" s="194" t="s">
        <v>627</v>
      </c>
      <c r="C777" s="194" t="s">
        <v>490</v>
      </c>
      <c r="D777" s="204" t="s">
        <v>4</v>
      </c>
      <c r="E777" s="211">
        <v>13.5</v>
      </c>
      <c r="F777" s="201"/>
      <c r="G777" s="135">
        <f t="shared" si="13"/>
        <v>0</v>
      </c>
    </row>
    <row r="778" spans="1:7" ht="21.2" customHeight="1" x14ac:dyDescent="0.25">
      <c r="A778" s="193">
        <v>9781338891973</v>
      </c>
      <c r="B778" s="194" t="s">
        <v>315</v>
      </c>
      <c r="C778" s="194" t="s">
        <v>490</v>
      </c>
      <c r="D778" s="204"/>
      <c r="E778" s="211">
        <v>10</v>
      </c>
      <c r="F778" s="201"/>
      <c r="G778" s="135">
        <f t="shared" si="13"/>
        <v>0</v>
      </c>
    </row>
    <row r="779" spans="1:7" ht="21" customHeight="1" x14ac:dyDescent="0.25">
      <c r="A779" s="193">
        <v>9781546148470</v>
      </c>
      <c r="B779" s="194" t="s">
        <v>946</v>
      </c>
      <c r="C779" s="194" t="s">
        <v>490</v>
      </c>
      <c r="D779" s="204"/>
      <c r="E779" s="211">
        <v>20.25</v>
      </c>
      <c r="F779" s="201"/>
      <c r="G779" s="135">
        <f t="shared" si="13"/>
        <v>0</v>
      </c>
    </row>
    <row r="780" spans="1:7" ht="21" customHeight="1" x14ac:dyDescent="0.25">
      <c r="A780" s="193">
        <v>9781368115940</v>
      </c>
      <c r="B780" s="194" t="s">
        <v>750</v>
      </c>
      <c r="C780" s="194" t="s">
        <v>490</v>
      </c>
      <c r="D780" s="204"/>
      <c r="E780" s="211">
        <v>16.75</v>
      </c>
      <c r="F780" s="201"/>
      <c r="G780" s="135">
        <f t="shared" si="13"/>
        <v>0</v>
      </c>
    </row>
    <row r="781" spans="1:7" ht="21" customHeight="1" x14ac:dyDescent="0.25">
      <c r="A781" s="193">
        <v>9781338818796</v>
      </c>
      <c r="B781" s="194" t="s">
        <v>316</v>
      </c>
      <c r="C781" s="194" t="s">
        <v>490</v>
      </c>
      <c r="D781" s="204"/>
      <c r="E781" s="211">
        <v>12</v>
      </c>
      <c r="F781" s="201"/>
      <c r="G781" s="135">
        <f t="shared" si="13"/>
        <v>0</v>
      </c>
    </row>
    <row r="782" spans="1:7" ht="21" customHeight="1" x14ac:dyDescent="0.25">
      <c r="A782" s="193">
        <v>9781039701748</v>
      </c>
      <c r="B782" s="194" t="s">
        <v>442</v>
      </c>
      <c r="C782" s="194" t="s">
        <v>490</v>
      </c>
      <c r="D782" s="204" t="s">
        <v>4</v>
      </c>
      <c r="E782" s="211">
        <v>13.5</v>
      </c>
      <c r="F782" s="201"/>
      <c r="G782" s="135">
        <f t="shared" ref="G782:G786" si="17">+F782*E782</f>
        <v>0</v>
      </c>
    </row>
    <row r="783" spans="1:7" ht="21" customHeight="1" x14ac:dyDescent="0.25">
      <c r="A783" s="193">
        <v>9781546171461</v>
      </c>
      <c r="B783" s="194" t="s">
        <v>751</v>
      </c>
      <c r="C783" s="194" t="s">
        <v>490</v>
      </c>
      <c r="D783" s="204"/>
      <c r="E783" s="211">
        <v>38.75</v>
      </c>
      <c r="F783" s="201"/>
      <c r="G783" s="135">
        <f t="shared" si="17"/>
        <v>0</v>
      </c>
    </row>
    <row r="784" spans="1:7" ht="21" customHeight="1" x14ac:dyDescent="0.25">
      <c r="A784" s="193">
        <v>9781338882339</v>
      </c>
      <c r="B784" s="194" t="s">
        <v>628</v>
      </c>
      <c r="C784" s="194" t="s">
        <v>490</v>
      </c>
      <c r="D784" s="204"/>
      <c r="E784" s="211">
        <v>13.5</v>
      </c>
      <c r="F784" s="201"/>
      <c r="G784" s="135">
        <f t="shared" si="17"/>
        <v>0</v>
      </c>
    </row>
    <row r="785" spans="1:7" ht="21" customHeight="1" x14ac:dyDescent="0.25">
      <c r="A785" s="193">
        <v>9798225026257</v>
      </c>
      <c r="B785" s="194" t="s">
        <v>947</v>
      </c>
      <c r="C785" s="194" t="s">
        <v>490</v>
      </c>
      <c r="D785" s="195"/>
      <c r="E785" s="211">
        <v>23.5</v>
      </c>
      <c r="F785" s="201"/>
      <c r="G785" s="135">
        <f t="shared" si="17"/>
        <v>0</v>
      </c>
    </row>
    <row r="786" spans="1:7" ht="21" customHeight="1" x14ac:dyDescent="0.25">
      <c r="A786" s="193">
        <v>9781338255751</v>
      </c>
      <c r="B786" s="194" t="s">
        <v>108</v>
      </c>
      <c r="C786" s="202" t="s">
        <v>490</v>
      </c>
      <c r="D786" s="204"/>
      <c r="E786" s="211">
        <v>10</v>
      </c>
      <c r="F786" s="201"/>
      <c r="G786" s="135">
        <f t="shared" si="17"/>
        <v>0</v>
      </c>
    </row>
    <row r="787" spans="1:7" ht="21" customHeight="1" x14ac:dyDescent="0.25">
      <c r="A787" s="193">
        <v>9781339042442</v>
      </c>
      <c r="B787" s="194" t="s">
        <v>948</v>
      </c>
      <c r="C787" s="194" t="s">
        <v>490</v>
      </c>
      <c r="D787" s="204"/>
      <c r="E787" s="211">
        <v>21</v>
      </c>
      <c r="F787" s="201"/>
      <c r="G787" s="135">
        <f t="shared" si="13"/>
        <v>0</v>
      </c>
    </row>
    <row r="788" spans="1:7" ht="21" customHeight="1" x14ac:dyDescent="0.25">
      <c r="A788" s="193">
        <v>9781427858979</v>
      </c>
      <c r="B788" s="194" t="s">
        <v>949</v>
      </c>
      <c r="C788" s="194" t="s">
        <v>490</v>
      </c>
      <c r="D788" s="204"/>
      <c r="E788" s="211">
        <v>23</v>
      </c>
      <c r="F788" s="201"/>
      <c r="G788" s="135">
        <f t="shared" si="13"/>
        <v>0</v>
      </c>
    </row>
    <row r="789" spans="1:7" ht="21" customHeight="1" x14ac:dyDescent="0.25">
      <c r="A789" s="193">
        <v>9798225024703</v>
      </c>
      <c r="B789" s="194" t="s">
        <v>950</v>
      </c>
      <c r="C789" s="194" t="s">
        <v>635</v>
      </c>
      <c r="D789" s="204"/>
      <c r="E789" s="211">
        <v>16.75</v>
      </c>
      <c r="F789" s="201"/>
      <c r="G789" s="135">
        <f t="shared" si="13"/>
        <v>0</v>
      </c>
    </row>
    <row r="790" spans="1:7" ht="21" customHeight="1" x14ac:dyDescent="0.25">
      <c r="A790" s="193">
        <v>9781339053028</v>
      </c>
      <c r="B790" s="194" t="s">
        <v>629</v>
      </c>
      <c r="C790" s="194" t="s">
        <v>954</v>
      </c>
      <c r="D790" s="204"/>
      <c r="E790" s="211">
        <v>25</v>
      </c>
      <c r="F790" s="201"/>
      <c r="G790" s="135">
        <f t="shared" si="13"/>
        <v>0</v>
      </c>
    </row>
    <row r="791" spans="1:7" ht="21" customHeight="1" x14ac:dyDescent="0.25">
      <c r="A791" s="193">
        <v>9781443197731</v>
      </c>
      <c r="B791" s="194" t="s">
        <v>400</v>
      </c>
      <c r="C791" s="194" t="s">
        <v>630</v>
      </c>
      <c r="D791" s="204" t="s">
        <v>4</v>
      </c>
      <c r="E791" s="211">
        <v>9.25</v>
      </c>
      <c r="F791" s="201"/>
      <c r="G791" s="135">
        <f t="shared" si="13"/>
        <v>0</v>
      </c>
    </row>
    <row r="792" spans="1:7" ht="21" customHeight="1" x14ac:dyDescent="0.25">
      <c r="A792" s="193">
        <v>9781039707863</v>
      </c>
      <c r="B792" s="194" t="s">
        <v>951</v>
      </c>
      <c r="C792" s="202" t="s">
        <v>955</v>
      </c>
      <c r="D792" s="204" t="s">
        <v>4</v>
      </c>
      <c r="E792" s="211">
        <v>9.25</v>
      </c>
      <c r="F792" s="201"/>
      <c r="G792" s="135">
        <f t="shared" si="13"/>
        <v>0</v>
      </c>
    </row>
    <row r="793" spans="1:7" ht="21.2" customHeight="1" x14ac:dyDescent="0.35">
      <c r="A793" s="345" t="s">
        <v>128</v>
      </c>
      <c r="B793" s="346"/>
      <c r="C793" s="346"/>
      <c r="D793" s="346"/>
      <c r="E793" s="346"/>
      <c r="F793" s="346"/>
      <c r="G793" s="347"/>
    </row>
    <row r="794" spans="1:7" ht="21.2" customHeight="1" x14ac:dyDescent="0.25">
      <c r="A794" s="193">
        <v>9781443189132</v>
      </c>
      <c r="B794" s="194" t="s">
        <v>169</v>
      </c>
      <c r="C794" s="194" t="s">
        <v>98</v>
      </c>
      <c r="D794" s="194"/>
      <c r="E794" s="211">
        <v>17</v>
      </c>
      <c r="F794" s="201"/>
      <c r="G794" s="135">
        <f t="shared" ref="G794:G823" si="18">+F794*E794</f>
        <v>0</v>
      </c>
    </row>
    <row r="795" spans="1:7" ht="21.2" customHeight="1" x14ac:dyDescent="0.25">
      <c r="A795" s="193">
        <v>9781443189156</v>
      </c>
      <c r="B795" s="194" t="s">
        <v>636</v>
      </c>
      <c r="C795" s="194" t="s">
        <v>98</v>
      </c>
      <c r="D795" s="194"/>
      <c r="E795" s="211">
        <v>15.75</v>
      </c>
      <c r="F795" s="201"/>
      <c r="G795" s="135">
        <f t="shared" si="18"/>
        <v>0</v>
      </c>
    </row>
    <row r="796" spans="1:7" ht="21.2" customHeight="1" x14ac:dyDescent="0.25">
      <c r="A796" s="193">
        <v>9781443160025</v>
      </c>
      <c r="B796" s="194" t="s">
        <v>170</v>
      </c>
      <c r="C796" s="194" t="s">
        <v>135</v>
      </c>
      <c r="D796" s="204" t="s">
        <v>4</v>
      </c>
      <c r="E796" s="211">
        <v>10</v>
      </c>
      <c r="F796" s="201"/>
      <c r="G796" s="135">
        <f t="shared" si="18"/>
        <v>0</v>
      </c>
    </row>
    <row r="797" spans="1:7" ht="21.2" customHeight="1" x14ac:dyDescent="0.25">
      <c r="A797" s="193">
        <v>9781443189491</v>
      </c>
      <c r="B797" s="194" t="s">
        <v>109</v>
      </c>
      <c r="C797" s="194" t="s">
        <v>135</v>
      </c>
      <c r="D797" s="194"/>
      <c r="E797" s="211">
        <v>11.5</v>
      </c>
      <c r="F797" s="201"/>
      <c r="G797" s="135">
        <f t="shared" si="18"/>
        <v>0</v>
      </c>
    </row>
    <row r="798" spans="1:7" ht="21.2" customHeight="1" x14ac:dyDescent="0.25">
      <c r="A798" s="193">
        <v>9781443174343</v>
      </c>
      <c r="B798" s="194" t="s">
        <v>171</v>
      </c>
      <c r="C798" s="194" t="s">
        <v>135</v>
      </c>
      <c r="D798" s="204" t="s">
        <v>4</v>
      </c>
      <c r="E798" s="211">
        <v>15.5</v>
      </c>
      <c r="F798" s="201"/>
      <c r="G798" s="135">
        <f t="shared" si="18"/>
        <v>0</v>
      </c>
    </row>
    <row r="799" spans="1:7" ht="21.2" customHeight="1" x14ac:dyDescent="0.25">
      <c r="A799" s="193">
        <v>9781443181341</v>
      </c>
      <c r="B799" s="194" t="s">
        <v>172</v>
      </c>
      <c r="C799" s="194" t="s">
        <v>135</v>
      </c>
      <c r="D799" s="204" t="s">
        <v>4</v>
      </c>
      <c r="E799" s="211">
        <v>11.5</v>
      </c>
      <c r="F799" s="201"/>
      <c r="G799" s="135">
        <f t="shared" si="18"/>
        <v>0</v>
      </c>
    </row>
    <row r="800" spans="1:7" ht="21.2" customHeight="1" x14ac:dyDescent="0.25">
      <c r="A800" s="193">
        <v>9781443187596</v>
      </c>
      <c r="B800" s="194" t="s">
        <v>173</v>
      </c>
      <c r="C800" s="194" t="s">
        <v>135</v>
      </c>
      <c r="D800" s="194"/>
      <c r="E800" s="211">
        <v>12.5</v>
      </c>
      <c r="F800" s="201"/>
      <c r="G800" s="135">
        <f t="shared" si="18"/>
        <v>0</v>
      </c>
    </row>
    <row r="801" spans="1:7" ht="21.2" customHeight="1" x14ac:dyDescent="0.25">
      <c r="A801" s="193">
        <v>9781443187992</v>
      </c>
      <c r="B801" s="194" t="s">
        <v>110</v>
      </c>
      <c r="C801" s="194" t="s">
        <v>135</v>
      </c>
      <c r="D801" s="204"/>
      <c r="E801" s="211">
        <v>13.5</v>
      </c>
      <c r="F801" s="201"/>
      <c r="G801" s="135">
        <f t="shared" si="18"/>
        <v>0</v>
      </c>
    </row>
    <row r="802" spans="1:7" ht="21.2" customHeight="1" x14ac:dyDescent="0.25">
      <c r="A802" s="193">
        <v>9781443189644</v>
      </c>
      <c r="B802" s="194" t="s">
        <v>111</v>
      </c>
      <c r="C802" s="194" t="s">
        <v>135</v>
      </c>
      <c r="D802" s="204"/>
      <c r="E802" s="211">
        <v>7</v>
      </c>
      <c r="F802" s="201"/>
      <c r="G802" s="135">
        <f t="shared" si="18"/>
        <v>0</v>
      </c>
    </row>
    <row r="803" spans="1:7" ht="21.2" customHeight="1" x14ac:dyDescent="0.25">
      <c r="A803" s="193">
        <v>9781443185288</v>
      </c>
      <c r="B803" s="194" t="s">
        <v>752</v>
      </c>
      <c r="C803" s="194" t="s">
        <v>508</v>
      </c>
      <c r="D803" s="204"/>
      <c r="E803" s="211">
        <v>9.25</v>
      </c>
      <c r="F803" s="201"/>
      <c r="G803" s="135">
        <f t="shared" si="18"/>
        <v>0</v>
      </c>
    </row>
    <row r="804" spans="1:7" ht="21.2" customHeight="1" x14ac:dyDescent="0.25">
      <c r="A804" s="193">
        <v>9781443198318</v>
      </c>
      <c r="B804" s="194" t="s">
        <v>122</v>
      </c>
      <c r="C804" s="194" t="s">
        <v>135</v>
      </c>
      <c r="D804" s="204"/>
      <c r="E804" s="211">
        <v>8.25</v>
      </c>
      <c r="F804" s="201"/>
      <c r="G804" s="135">
        <f t="shared" si="18"/>
        <v>0</v>
      </c>
    </row>
    <row r="805" spans="1:7" ht="21.2" customHeight="1" x14ac:dyDescent="0.25">
      <c r="A805" s="193">
        <v>9781443168748</v>
      </c>
      <c r="B805" s="194" t="s">
        <v>174</v>
      </c>
      <c r="C805" s="194" t="s">
        <v>135</v>
      </c>
      <c r="D805" s="204" t="s">
        <v>4</v>
      </c>
      <c r="E805" s="211">
        <v>7</v>
      </c>
      <c r="F805" s="201"/>
      <c r="G805" s="135">
        <f t="shared" si="18"/>
        <v>0</v>
      </c>
    </row>
    <row r="806" spans="1:7" ht="21.2" customHeight="1" x14ac:dyDescent="0.25">
      <c r="A806" s="193">
        <v>9781443187077</v>
      </c>
      <c r="B806" s="194" t="s">
        <v>112</v>
      </c>
      <c r="C806" s="194" t="s">
        <v>135</v>
      </c>
      <c r="D806" s="204" t="s">
        <v>4</v>
      </c>
      <c r="E806" s="211">
        <v>7</v>
      </c>
      <c r="F806" s="201"/>
      <c r="G806" s="135">
        <f t="shared" si="18"/>
        <v>0</v>
      </c>
    </row>
    <row r="807" spans="1:7" ht="21.2" customHeight="1" x14ac:dyDescent="0.25">
      <c r="A807" s="193">
        <v>9781443189149</v>
      </c>
      <c r="B807" s="194" t="s">
        <v>169</v>
      </c>
      <c r="C807" s="194" t="s">
        <v>43</v>
      </c>
      <c r="D807" s="194"/>
      <c r="E807" s="211">
        <v>17</v>
      </c>
      <c r="F807" s="201"/>
      <c r="G807" s="135">
        <f t="shared" si="18"/>
        <v>0</v>
      </c>
    </row>
    <row r="808" spans="1:7" ht="21.2" customHeight="1" x14ac:dyDescent="0.25">
      <c r="A808" s="193">
        <v>9781443181631</v>
      </c>
      <c r="B808" s="194" t="s">
        <v>443</v>
      </c>
      <c r="C808" s="194" t="s">
        <v>43</v>
      </c>
      <c r="D808" s="194"/>
      <c r="E808" s="211">
        <v>5</v>
      </c>
      <c r="F808" s="201"/>
      <c r="G808" s="135">
        <f t="shared" si="18"/>
        <v>0</v>
      </c>
    </row>
    <row r="809" spans="1:7" ht="21.2" customHeight="1" x14ac:dyDescent="0.25">
      <c r="A809" s="193">
        <v>9781443181648</v>
      </c>
      <c r="B809" s="194" t="s">
        <v>444</v>
      </c>
      <c r="C809" s="194" t="s">
        <v>43</v>
      </c>
      <c r="D809" s="204"/>
      <c r="E809" s="211">
        <v>3</v>
      </c>
      <c r="F809" s="201"/>
      <c r="G809" s="135">
        <f t="shared" si="18"/>
        <v>0</v>
      </c>
    </row>
    <row r="810" spans="1:7" ht="21.2" customHeight="1" x14ac:dyDescent="0.25">
      <c r="A810" s="193">
        <v>9781443176392</v>
      </c>
      <c r="B810" s="194" t="s">
        <v>445</v>
      </c>
      <c r="C810" s="194" t="s">
        <v>43</v>
      </c>
      <c r="D810" s="204"/>
      <c r="E810" s="211">
        <v>11.25</v>
      </c>
      <c r="F810" s="201"/>
      <c r="G810" s="135">
        <f t="shared" si="18"/>
        <v>0</v>
      </c>
    </row>
    <row r="811" spans="1:7" ht="21.2" customHeight="1" x14ac:dyDescent="0.25">
      <c r="A811" s="193">
        <v>9781039705579</v>
      </c>
      <c r="B811" s="194" t="s">
        <v>753</v>
      </c>
      <c r="C811" s="194" t="s">
        <v>479</v>
      </c>
      <c r="D811" s="194"/>
      <c r="E811" s="211">
        <v>15.75</v>
      </c>
      <c r="F811" s="201"/>
      <c r="G811" s="135">
        <f t="shared" si="18"/>
        <v>0</v>
      </c>
    </row>
    <row r="812" spans="1:7" ht="21.2" customHeight="1" x14ac:dyDescent="0.25">
      <c r="A812" s="193">
        <v>9781443195997</v>
      </c>
      <c r="B812" s="194" t="s">
        <v>446</v>
      </c>
      <c r="C812" s="194" t="s">
        <v>43</v>
      </c>
      <c r="D812" s="204" t="s">
        <v>4</v>
      </c>
      <c r="E812" s="211">
        <v>5</v>
      </c>
      <c r="F812" s="201"/>
      <c r="G812" s="135">
        <f t="shared" si="18"/>
        <v>0</v>
      </c>
    </row>
    <row r="813" spans="1:7" ht="21.2" customHeight="1" x14ac:dyDescent="0.25">
      <c r="A813" s="193">
        <v>9780439961257</v>
      </c>
      <c r="B813" s="194" t="s">
        <v>447</v>
      </c>
      <c r="C813" s="194" t="s">
        <v>43</v>
      </c>
      <c r="D813" s="204" t="s">
        <v>4</v>
      </c>
      <c r="E813" s="211">
        <v>9.5</v>
      </c>
      <c r="F813" s="201"/>
      <c r="G813" s="135">
        <f t="shared" si="18"/>
        <v>0</v>
      </c>
    </row>
    <row r="814" spans="1:7" ht="21.2" customHeight="1" x14ac:dyDescent="0.25">
      <c r="A814" s="193">
        <v>9781443163682</v>
      </c>
      <c r="B814" s="194" t="s">
        <v>450</v>
      </c>
      <c r="C814" s="194" t="s">
        <v>43</v>
      </c>
      <c r="D814" s="204" t="s">
        <v>4</v>
      </c>
      <c r="E814" s="211">
        <v>9.25</v>
      </c>
      <c r="F814" s="201"/>
      <c r="G814" s="135">
        <f t="shared" si="18"/>
        <v>0</v>
      </c>
    </row>
    <row r="815" spans="1:7" ht="21.2" customHeight="1" x14ac:dyDescent="0.25">
      <c r="A815" s="193">
        <v>9781443175340</v>
      </c>
      <c r="B815" s="194" t="s">
        <v>448</v>
      </c>
      <c r="C815" s="194" t="s">
        <v>43</v>
      </c>
      <c r="D815" s="204" t="s">
        <v>4</v>
      </c>
      <c r="E815" s="211">
        <v>9.25</v>
      </c>
      <c r="F815" s="201"/>
      <c r="G815" s="135">
        <f t="shared" si="18"/>
        <v>0</v>
      </c>
    </row>
    <row r="816" spans="1:7" ht="21.2" customHeight="1" x14ac:dyDescent="0.25">
      <c r="A816" s="193">
        <v>9781443175302</v>
      </c>
      <c r="B816" s="194" t="s">
        <v>449</v>
      </c>
      <c r="C816" s="194" t="s">
        <v>43</v>
      </c>
      <c r="D816" s="204" t="s">
        <v>4</v>
      </c>
      <c r="E816" s="211">
        <v>9</v>
      </c>
      <c r="F816" s="201"/>
      <c r="G816" s="135">
        <f t="shared" si="18"/>
        <v>0</v>
      </c>
    </row>
    <row r="817" spans="1:7" ht="21.2" customHeight="1" x14ac:dyDescent="0.25">
      <c r="A817" s="193">
        <v>9781443195461</v>
      </c>
      <c r="B817" s="194" t="s">
        <v>637</v>
      </c>
      <c r="C817" s="194" t="s">
        <v>43</v>
      </c>
      <c r="D817" s="204"/>
      <c r="E817" s="211">
        <v>11.5</v>
      </c>
      <c r="F817" s="201"/>
      <c r="G817" s="135">
        <f t="shared" si="18"/>
        <v>0</v>
      </c>
    </row>
    <row r="818" spans="1:7" ht="21.2" customHeight="1" x14ac:dyDescent="0.25">
      <c r="A818" s="193">
        <v>9781443180719</v>
      </c>
      <c r="B818" s="194" t="s">
        <v>451</v>
      </c>
      <c r="C818" s="194" t="s">
        <v>43</v>
      </c>
      <c r="D818" s="204"/>
      <c r="E818" s="211">
        <v>3</v>
      </c>
      <c r="F818" s="201"/>
      <c r="G818" s="135">
        <f t="shared" si="18"/>
        <v>0</v>
      </c>
    </row>
    <row r="819" spans="1:7" ht="21.2" customHeight="1" x14ac:dyDescent="0.25">
      <c r="A819" s="193">
        <v>9781443189125</v>
      </c>
      <c r="B819" s="194" t="s">
        <v>754</v>
      </c>
      <c r="C819" s="202" t="s">
        <v>479</v>
      </c>
      <c r="D819" s="204"/>
      <c r="E819" s="211">
        <v>12.5</v>
      </c>
      <c r="F819" s="201"/>
      <c r="G819" s="135">
        <f t="shared" si="18"/>
        <v>0</v>
      </c>
    </row>
    <row r="820" spans="1:7" ht="21.2" customHeight="1" x14ac:dyDescent="0.25">
      <c r="A820" s="193">
        <v>9781443180665</v>
      </c>
      <c r="B820" s="194" t="s">
        <v>452</v>
      </c>
      <c r="C820" s="202" t="s">
        <v>43</v>
      </c>
      <c r="D820" s="204"/>
      <c r="E820" s="211">
        <v>3</v>
      </c>
      <c r="F820" s="201"/>
      <c r="G820" s="135">
        <f t="shared" si="18"/>
        <v>0</v>
      </c>
    </row>
    <row r="821" spans="1:7" ht="21.2" customHeight="1" x14ac:dyDescent="0.25">
      <c r="A821" s="193">
        <v>9781443164092</v>
      </c>
      <c r="B821" s="194" t="s">
        <v>453</v>
      </c>
      <c r="C821" s="202" t="s">
        <v>43</v>
      </c>
      <c r="D821" s="204"/>
      <c r="E821" s="211">
        <v>10</v>
      </c>
      <c r="F821" s="201"/>
      <c r="G821" s="135">
        <f t="shared" si="18"/>
        <v>0</v>
      </c>
    </row>
    <row r="822" spans="1:7" ht="21.2" customHeight="1" x14ac:dyDescent="0.25">
      <c r="A822" s="193">
        <v>9781443174923</v>
      </c>
      <c r="B822" s="194" t="s">
        <v>454</v>
      </c>
      <c r="C822" s="202" t="s">
        <v>43</v>
      </c>
      <c r="D822" s="194"/>
      <c r="E822" s="211">
        <v>10.45</v>
      </c>
      <c r="F822" s="201"/>
      <c r="G822" s="135">
        <f t="shared" si="18"/>
        <v>0</v>
      </c>
    </row>
    <row r="823" spans="1:7" ht="21.2" customHeight="1" x14ac:dyDescent="0.25">
      <c r="A823" s="193">
        <v>9781443164047</v>
      </c>
      <c r="B823" s="194" t="s">
        <v>455</v>
      </c>
      <c r="C823" s="202" t="s">
        <v>43</v>
      </c>
      <c r="D823" s="194"/>
      <c r="E823" s="211">
        <v>12.5</v>
      </c>
      <c r="F823" s="201"/>
      <c r="G823" s="135">
        <f t="shared" si="18"/>
        <v>0</v>
      </c>
    </row>
    <row r="824" spans="1:7" ht="21.2" customHeight="1" x14ac:dyDescent="0.25">
      <c r="A824" s="193">
        <v>9781443189842</v>
      </c>
      <c r="B824" s="194" t="s">
        <v>456</v>
      </c>
      <c r="C824" s="202" t="s">
        <v>43</v>
      </c>
      <c r="D824" s="204" t="s">
        <v>4</v>
      </c>
      <c r="E824" s="211">
        <v>20</v>
      </c>
      <c r="F824" s="201"/>
      <c r="G824" s="135">
        <f t="shared" ref="G824:G855" si="19">+F824*E824</f>
        <v>0</v>
      </c>
    </row>
    <row r="825" spans="1:7" ht="21.2" customHeight="1" x14ac:dyDescent="0.25">
      <c r="A825" s="193">
        <v>9781443187138</v>
      </c>
      <c r="B825" s="194" t="s">
        <v>457</v>
      </c>
      <c r="C825" s="202" t="s">
        <v>43</v>
      </c>
      <c r="D825" s="204"/>
      <c r="E825" s="211">
        <v>12.5</v>
      </c>
      <c r="F825" s="201"/>
      <c r="G825" s="135">
        <f t="shared" si="19"/>
        <v>0</v>
      </c>
    </row>
    <row r="826" spans="1:7" ht="21.2" customHeight="1" x14ac:dyDescent="0.25">
      <c r="A826" s="193">
        <v>9781443139205</v>
      </c>
      <c r="B826" s="194" t="s">
        <v>459</v>
      </c>
      <c r="C826" s="202" t="s">
        <v>43</v>
      </c>
      <c r="D826" s="204" t="s">
        <v>4</v>
      </c>
      <c r="E826" s="211">
        <v>9.5</v>
      </c>
      <c r="F826" s="201"/>
      <c r="G826" s="135">
        <f t="shared" si="19"/>
        <v>0</v>
      </c>
    </row>
    <row r="827" spans="1:7" ht="21.2" customHeight="1" x14ac:dyDescent="0.25">
      <c r="A827" s="193">
        <v>9781443164405</v>
      </c>
      <c r="B827" s="194" t="s">
        <v>458</v>
      </c>
      <c r="C827" s="202" t="s">
        <v>43</v>
      </c>
      <c r="D827" s="204"/>
      <c r="E827" s="211">
        <v>8.25</v>
      </c>
      <c r="F827" s="201"/>
      <c r="G827" s="135">
        <f t="shared" si="19"/>
        <v>0</v>
      </c>
    </row>
    <row r="828" spans="1:7" ht="21.2" customHeight="1" x14ac:dyDescent="0.25">
      <c r="A828" s="193">
        <v>9781443180542</v>
      </c>
      <c r="B828" s="194" t="s">
        <v>460</v>
      </c>
      <c r="C828" s="202" t="s">
        <v>43</v>
      </c>
      <c r="D828" s="204"/>
      <c r="E828" s="211">
        <v>9</v>
      </c>
      <c r="F828" s="201"/>
      <c r="G828" s="135">
        <f t="shared" si="19"/>
        <v>0</v>
      </c>
    </row>
    <row r="829" spans="1:7" ht="21.2" customHeight="1" x14ac:dyDescent="0.25">
      <c r="A829" s="193">
        <v>9781443160186</v>
      </c>
      <c r="B829" s="194" t="s">
        <v>461</v>
      </c>
      <c r="C829" s="202" t="s">
        <v>43</v>
      </c>
      <c r="D829" s="204" t="s">
        <v>4</v>
      </c>
      <c r="E829" s="211">
        <v>11</v>
      </c>
      <c r="F829" s="201"/>
      <c r="G829" s="135">
        <f t="shared" si="19"/>
        <v>0</v>
      </c>
    </row>
    <row r="830" spans="1:7" ht="21.2" customHeight="1" x14ac:dyDescent="0.25">
      <c r="A830" s="193">
        <v>9781443193580</v>
      </c>
      <c r="B830" s="194" t="s">
        <v>120</v>
      </c>
      <c r="C830" s="202" t="s">
        <v>43</v>
      </c>
      <c r="D830" s="204"/>
      <c r="E830" s="211">
        <v>12.5</v>
      </c>
      <c r="F830" s="201"/>
      <c r="G830" s="135">
        <f t="shared" si="19"/>
        <v>0</v>
      </c>
    </row>
    <row r="831" spans="1:7" ht="21.2" customHeight="1" x14ac:dyDescent="0.25">
      <c r="A831" s="193">
        <v>9780439941563</v>
      </c>
      <c r="B831" s="194" t="s">
        <v>462</v>
      </c>
      <c r="C831" s="202" t="s">
        <v>43</v>
      </c>
      <c r="D831" s="204"/>
      <c r="E831" s="211">
        <v>12.5</v>
      </c>
      <c r="F831" s="201"/>
      <c r="G831" s="135">
        <f t="shared" si="19"/>
        <v>0</v>
      </c>
    </row>
    <row r="832" spans="1:7" ht="21.2" customHeight="1" x14ac:dyDescent="0.25">
      <c r="A832" s="193">
        <v>9781443190428</v>
      </c>
      <c r="B832" s="194" t="s">
        <v>463</v>
      </c>
      <c r="C832" s="202" t="s">
        <v>43</v>
      </c>
      <c r="D832" s="204"/>
      <c r="E832" s="211">
        <v>26</v>
      </c>
      <c r="F832" s="201"/>
      <c r="G832" s="135">
        <f t="shared" si="19"/>
        <v>0</v>
      </c>
    </row>
    <row r="833" spans="1:7" ht="21.2" customHeight="1" x14ac:dyDescent="0.25">
      <c r="A833" s="193">
        <v>9781443199087</v>
      </c>
      <c r="B833" s="194" t="s">
        <v>464</v>
      </c>
      <c r="C833" s="202" t="s">
        <v>43</v>
      </c>
      <c r="D833" s="204"/>
      <c r="E833" s="211">
        <v>13.5</v>
      </c>
      <c r="F833" s="201"/>
      <c r="G833" s="135">
        <f t="shared" si="19"/>
        <v>0</v>
      </c>
    </row>
    <row r="834" spans="1:7" ht="21.2" customHeight="1" x14ac:dyDescent="0.25">
      <c r="A834" s="193">
        <v>9781443185967</v>
      </c>
      <c r="B834" s="194" t="s">
        <v>465</v>
      </c>
      <c r="C834" s="202" t="s">
        <v>43</v>
      </c>
      <c r="D834" s="194"/>
      <c r="E834" s="211">
        <v>12.5</v>
      </c>
      <c r="F834" s="201"/>
      <c r="G834" s="135">
        <f t="shared" si="19"/>
        <v>0</v>
      </c>
    </row>
    <row r="835" spans="1:7" ht="21.2" customHeight="1" x14ac:dyDescent="0.25">
      <c r="A835" s="193">
        <v>9781443154840</v>
      </c>
      <c r="B835" s="194" t="s">
        <v>466</v>
      </c>
      <c r="C835" s="202" t="s">
        <v>43</v>
      </c>
      <c r="D835" s="194"/>
      <c r="E835" s="211">
        <v>11.5</v>
      </c>
      <c r="F835" s="201"/>
      <c r="G835" s="135">
        <f t="shared" si="19"/>
        <v>0</v>
      </c>
    </row>
    <row r="836" spans="1:7" ht="21.2" customHeight="1" x14ac:dyDescent="0.25">
      <c r="A836" s="193">
        <v>9781443180320</v>
      </c>
      <c r="B836" s="194" t="s">
        <v>638</v>
      </c>
      <c r="C836" s="202" t="s">
        <v>43</v>
      </c>
      <c r="D836" s="194"/>
      <c r="E836" s="211">
        <v>11.5</v>
      </c>
      <c r="F836" s="201"/>
      <c r="G836" s="135">
        <f t="shared" si="19"/>
        <v>0</v>
      </c>
    </row>
    <row r="837" spans="1:7" ht="21.2" customHeight="1" x14ac:dyDescent="0.25">
      <c r="A837" s="193">
        <v>9781443194921</v>
      </c>
      <c r="B837" s="194" t="s">
        <v>467</v>
      </c>
      <c r="C837" s="202" t="s">
        <v>43</v>
      </c>
      <c r="D837" s="204"/>
      <c r="E837" s="211">
        <v>10</v>
      </c>
      <c r="F837" s="201"/>
      <c r="G837" s="135">
        <f t="shared" si="19"/>
        <v>0</v>
      </c>
    </row>
    <row r="838" spans="1:7" ht="21.2" customHeight="1" x14ac:dyDescent="0.25">
      <c r="A838" s="193">
        <v>9781443174091</v>
      </c>
      <c r="B838" s="194" t="s">
        <v>755</v>
      </c>
      <c r="C838" s="202" t="s">
        <v>479</v>
      </c>
      <c r="D838" s="204"/>
      <c r="E838" s="211">
        <v>9.25</v>
      </c>
      <c r="F838" s="201"/>
      <c r="G838" s="135">
        <f t="shared" si="19"/>
        <v>0</v>
      </c>
    </row>
    <row r="839" spans="1:7" ht="21.2" customHeight="1" x14ac:dyDescent="0.25">
      <c r="A839" s="193">
        <v>9781443181518</v>
      </c>
      <c r="B839" s="194" t="s">
        <v>468</v>
      </c>
      <c r="C839" s="202" t="s">
        <v>43</v>
      </c>
      <c r="D839" s="204"/>
      <c r="E839" s="211">
        <v>12.5</v>
      </c>
      <c r="F839" s="201"/>
      <c r="G839" s="135">
        <f t="shared" si="19"/>
        <v>0</v>
      </c>
    </row>
    <row r="840" spans="1:7" ht="21.2" customHeight="1" x14ac:dyDescent="0.25">
      <c r="A840" s="193">
        <v>9781443196222</v>
      </c>
      <c r="B840" s="194" t="s">
        <v>469</v>
      </c>
      <c r="C840" s="202" t="s">
        <v>43</v>
      </c>
      <c r="D840" s="204"/>
      <c r="E840" s="211">
        <v>13.5</v>
      </c>
      <c r="F840" s="201"/>
      <c r="G840" s="135">
        <f t="shared" si="19"/>
        <v>0</v>
      </c>
    </row>
    <row r="841" spans="1:7" ht="21.2" customHeight="1" x14ac:dyDescent="0.25">
      <c r="A841" s="193">
        <v>9781443160391</v>
      </c>
      <c r="B841" s="194" t="s">
        <v>470</v>
      </c>
      <c r="C841" s="202" t="s">
        <v>43</v>
      </c>
      <c r="D841" s="204" t="s">
        <v>4</v>
      </c>
      <c r="E841" s="211">
        <v>5</v>
      </c>
      <c r="F841" s="201"/>
      <c r="G841" s="135">
        <f t="shared" si="19"/>
        <v>0</v>
      </c>
    </row>
    <row r="842" spans="1:7" ht="21.2" customHeight="1" x14ac:dyDescent="0.25">
      <c r="A842" s="193">
        <v>9781443176071</v>
      </c>
      <c r="B842" s="194" t="s">
        <v>471</v>
      </c>
      <c r="C842" s="202" t="s">
        <v>43</v>
      </c>
      <c r="D842" s="194"/>
      <c r="E842" s="211">
        <v>3</v>
      </c>
      <c r="F842" s="201"/>
      <c r="G842" s="135">
        <f t="shared" si="19"/>
        <v>0</v>
      </c>
    </row>
    <row r="843" spans="1:7" ht="21.2" customHeight="1" x14ac:dyDescent="0.25">
      <c r="A843" s="193">
        <v>9781039706101</v>
      </c>
      <c r="B843" s="194" t="s">
        <v>956</v>
      </c>
      <c r="C843" s="202" t="s">
        <v>43</v>
      </c>
      <c r="D843" s="194"/>
      <c r="E843" s="211">
        <v>23</v>
      </c>
      <c r="F843" s="201"/>
      <c r="G843" s="135">
        <f t="shared" si="19"/>
        <v>0</v>
      </c>
    </row>
    <row r="844" spans="1:7" ht="21.2" customHeight="1" x14ac:dyDescent="0.25">
      <c r="A844" s="193">
        <v>9781443193818</v>
      </c>
      <c r="B844" s="194" t="s">
        <v>472</v>
      </c>
      <c r="C844" s="202" t="s">
        <v>99</v>
      </c>
      <c r="D844" s="204"/>
      <c r="E844" s="211">
        <v>8</v>
      </c>
      <c r="F844" s="201"/>
      <c r="G844" s="135">
        <f t="shared" si="19"/>
        <v>0</v>
      </c>
    </row>
    <row r="845" spans="1:7" ht="21.2" customHeight="1" x14ac:dyDescent="0.25">
      <c r="A845" s="193">
        <v>9781039704404</v>
      </c>
      <c r="B845" s="194" t="s">
        <v>639</v>
      </c>
      <c r="C845" s="202" t="s">
        <v>140</v>
      </c>
      <c r="D845" s="204"/>
      <c r="E845" s="211">
        <v>10.5</v>
      </c>
      <c r="F845" s="201"/>
      <c r="G845" s="135">
        <f t="shared" si="19"/>
        <v>0</v>
      </c>
    </row>
    <row r="846" spans="1:7" ht="21.2" customHeight="1" x14ac:dyDescent="0.25">
      <c r="A846" s="193">
        <v>9781443177382</v>
      </c>
      <c r="B846" s="194" t="s">
        <v>473</v>
      </c>
      <c r="C846" s="202" t="s">
        <v>140</v>
      </c>
      <c r="D846" s="204" t="s">
        <v>4</v>
      </c>
      <c r="E846" s="211">
        <v>9</v>
      </c>
      <c r="F846" s="201"/>
      <c r="G846" s="135">
        <f t="shared" si="19"/>
        <v>0</v>
      </c>
    </row>
    <row r="847" spans="1:7" ht="21.2" customHeight="1" x14ac:dyDescent="0.25">
      <c r="A847" s="193">
        <v>9781443168175</v>
      </c>
      <c r="B847" s="194" t="s">
        <v>474</v>
      </c>
      <c r="C847" s="202" t="s">
        <v>140</v>
      </c>
      <c r="D847" s="204"/>
      <c r="E847" s="211">
        <v>12.5</v>
      </c>
      <c r="F847" s="201"/>
      <c r="G847" s="135">
        <f t="shared" si="19"/>
        <v>0</v>
      </c>
    </row>
    <row r="848" spans="1:7" ht="21.2" customHeight="1" x14ac:dyDescent="0.25">
      <c r="A848" s="193">
        <v>9781443151290</v>
      </c>
      <c r="B848" s="194" t="s">
        <v>175</v>
      </c>
      <c r="C848" s="202" t="s">
        <v>101</v>
      </c>
      <c r="D848" s="204" t="s">
        <v>4</v>
      </c>
      <c r="E848" s="211">
        <v>5</v>
      </c>
      <c r="F848" s="201"/>
      <c r="G848" s="135">
        <f t="shared" si="19"/>
        <v>0</v>
      </c>
    </row>
    <row r="849" spans="1:7" ht="21.2" customHeight="1" x14ac:dyDescent="0.25">
      <c r="A849" s="193">
        <v>9781443160971</v>
      </c>
      <c r="B849" s="194" t="s">
        <v>176</v>
      </c>
      <c r="C849" s="202" t="s">
        <v>101</v>
      </c>
      <c r="D849" s="204"/>
      <c r="E849" s="211">
        <v>12.5</v>
      </c>
      <c r="F849" s="201"/>
      <c r="G849" s="135">
        <f t="shared" si="19"/>
        <v>0</v>
      </c>
    </row>
    <row r="850" spans="1:7" ht="21.2" customHeight="1" x14ac:dyDescent="0.25">
      <c r="A850" s="193">
        <v>9781443174572</v>
      </c>
      <c r="B850" s="194" t="s">
        <v>177</v>
      </c>
      <c r="C850" s="202" t="s">
        <v>101</v>
      </c>
      <c r="D850" s="204" t="s">
        <v>4</v>
      </c>
      <c r="E850" s="211">
        <v>12.5</v>
      </c>
      <c r="F850" s="201"/>
      <c r="G850" s="135">
        <f t="shared" si="19"/>
        <v>0</v>
      </c>
    </row>
    <row r="851" spans="1:7" ht="21.2" customHeight="1" x14ac:dyDescent="0.25">
      <c r="A851" s="193">
        <v>9781443189699</v>
      </c>
      <c r="B851" s="194" t="s">
        <v>178</v>
      </c>
      <c r="C851" s="202" t="s">
        <v>101</v>
      </c>
      <c r="D851" s="204"/>
      <c r="E851" s="211">
        <v>17.5</v>
      </c>
      <c r="F851" s="201"/>
      <c r="G851" s="135">
        <f t="shared" si="19"/>
        <v>0</v>
      </c>
    </row>
    <row r="852" spans="1:7" ht="21.2" customHeight="1" x14ac:dyDescent="0.25">
      <c r="A852" s="193">
        <v>9781443165853</v>
      </c>
      <c r="B852" s="194" t="s">
        <v>179</v>
      </c>
      <c r="C852" s="202" t="s">
        <v>101</v>
      </c>
      <c r="D852" s="204"/>
      <c r="E852" s="211">
        <v>5</v>
      </c>
      <c r="F852" s="201"/>
      <c r="G852" s="135">
        <f t="shared" si="19"/>
        <v>0</v>
      </c>
    </row>
    <row r="853" spans="1:7" ht="21.2" customHeight="1" x14ac:dyDescent="0.25">
      <c r="A853" s="193">
        <v>9781443188678</v>
      </c>
      <c r="B853" s="194" t="s">
        <v>180</v>
      </c>
      <c r="C853" s="202" t="s">
        <v>101</v>
      </c>
      <c r="D853" s="204" t="s">
        <v>4</v>
      </c>
      <c r="E853" s="211">
        <v>5</v>
      </c>
      <c r="F853" s="201"/>
      <c r="G853" s="135">
        <f t="shared" si="19"/>
        <v>0</v>
      </c>
    </row>
    <row r="854" spans="1:7" ht="21.2" customHeight="1" x14ac:dyDescent="0.25">
      <c r="A854" s="193">
        <v>9781443164504</v>
      </c>
      <c r="B854" s="194" t="s">
        <v>181</v>
      </c>
      <c r="C854" s="202" t="s">
        <v>101</v>
      </c>
      <c r="D854" s="204" t="s">
        <v>4</v>
      </c>
      <c r="E854" s="211">
        <v>10</v>
      </c>
      <c r="F854" s="201"/>
      <c r="G854" s="135">
        <f t="shared" si="19"/>
        <v>0</v>
      </c>
    </row>
    <row r="855" spans="1:7" ht="21.2" customHeight="1" x14ac:dyDescent="0.25">
      <c r="A855" s="193">
        <v>9781443160308</v>
      </c>
      <c r="B855" s="194" t="s">
        <v>182</v>
      </c>
      <c r="C855" s="202" t="s">
        <v>101</v>
      </c>
      <c r="D855" s="204" t="s">
        <v>4</v>
      </c>
      <c r="E855" s="211">
        <v>10</v>
      </c>
      <c r="F855" s="201"/>
      <c r="G855" s="135">
        <f t="shared" si="19"/>
        <v>0</v>
      </c>
    </row>
    <row r="856" spans="1:7" ht="21.2" customHeight="1" x14ac:dyDescent="0.25">
      <c r="A856" s="193">
        <v>9781443169851</v>
      </c>
      <c r="B856" s="194" t="s">
        <v>183</v>
      </c>
      <c r="C856" s="202" t="s">
        <v>101</v>
      </c>
      <c r="D856" s="204" t="s">
        <v>4</v>
      </c>
      <c r="E856" s="211">
        <v>10</v>
      </c>
      <c r="F856" s="201"/>
      <c r="G856" s="135">
        <f t="shared" ref="G856:G887" si="20">+F856*E856</f>
        <v>0</v>
      </c>
    </row>
    <row r="857" spans="1:7" ht="21.2" customHeight="1" x14ac:dyDescent="0.25">
      <c r="A857" s="193">
        <v>9781443174077</v>
      </c>
      <c r="B857" s="194" t="s">
        <v>184</v>
      </c>
      <c r="C857" s="202" t="s">
        <v>101</v>
      </c>
      <c r="D857" s="204"/>
      <c r="E857" s="211">
        <v>10</v>
      </c>
      <c r="F857" s="201"/>
      <c r="G857" s="135">
        <f t="shared" si="20"/>
        <v>0</v>
      </c>
    </row>
    <row r="858" spans="1:7" ht="21.2" customHeight="1" x14ac:dyDescent="0.25">
      <c r="A858" s="193">
        <v>9781443176163</v>
      </c>
      <c r="B858" s="194" t="s">
        <v>185</v>
      </c>
      <c r="C858" s="202" t="s">
        <v>101</v>
      </c>
      <c r="D858" s="204" t="s">
        <v>4</v>
      </c>
      <c r="E858" s="211">
        <v>10</v>
      </c>
      <c r="F858" s="201"/>
      <c r="G858" s="135">
        <f t="shared" si="20"/>
        <v>0</v>
      </c>
    </row>
    <row r="859" spans="1:7" ht="21.2" customHeight="1" x14ac:dyDescent="0.25">
      <c r="A859" s="193">
        <v>9781443190749</v>
      </c>
      <c r="B859" s="194" t="s">
        <v>113</v>
      </c>
      <c r="C859" s="202" t="s">
        <v>101</v>
      </c>
      <c r="D859" s="204"/>
      <c r="E859" s="211">
        <v>18</v>
      </c>
      <c r="F859" s="201"/>
      <c r="G859" s="135">
        <f t="shared" si="20"/>
        <v>0</v>
      </c>
    </row>
    <row r="860" spans="1:7" ht="21.2" customHeight="1" x14ac:dyDescent="0.25">
      <c r="A860" s="193">
        <v>9781443173957</v>
      </c>
      <c r="B860" s="194" t="s">
        <v>475</v>
      </c>
      <c r="C860" s="202" t="s">
        <v>101</v>
      </c>
      <c r="D860" s="204"/>
      <c r="E860" s="211">
        <v>5</v>
      </c>
      <c r="F860" s="201"/>
      <c r="G860" s="135">
        <f t="shared" si="20"/>
        <v>0</v>
      </c>
    </row>
    <row r="861" spans="1:7" ht="21.2" customHeight="1" x14ac:dyDescent="0.25">
      <c r="A861" s="193">
        <v>9781443176101</v>
      </c>
      <c r="B861" s="194" t="s">
        <v>186</v>
      </c>
      <c r="C861" s="202" t="s">
        <v>101</v>
      </c>
      <c r="D861" s="204"/>
      <c r="E861" s="211">
        <v>10.25</v>
      </c>
      <c r="F861" s="201"/>
      <c r="G861" s="135">
        <f t="shared" si="20"/>
        <v>0</v>
      </c>
    </row>
    <row r="862" spans="1:7" ht="21.2" customHeight="1" x14ac:dyDescent="0.25">
      <c r="A862" s="193">
        <v>9781443185226</v>
      </c>
      <c r="B862" s="194" t="s">
        <v>115</v>
      </c>
      <c r="C862" s="202" t="s">
        <v>101</v>
      </c>
      <c r="D862" s="204"/>
      <c r="E862" s="211">
        <v>10</v>
      </c>
      <c r="F862" s="201"/>
      <c r="G862" s="135">
        <f t="shared" si="20"/>
        <v>0</v>
      </c>
    </row>
    <row r="863" spans="1:7" ht="21.2" customHeight="1" x14ac:dyDescent="0.25">
      <c r="A863" s="193">
        <v>9781443185233</v>
      </c>
      <c r="B863" s="194" t="s">
        <v>116</v>
      </c>
      <c r="C863" s="202" t="s">
        <v>101</v>
      </c>
      <c r="D863" s="194"/>
      <c r="E863" s="211">
        <v>3</v>
      </c>
      <c r="F863" s="201"/>
      <c r="G863" s="135">
        <f t="shared" si="20"/>
        <v>0</v>
      </c>
    </row>
    <row r="864" spans="1:7" ht="21.2" customHeight="1" x14ac:dyDescent="0.25">
      <c r="A864" s="193">
        <v>9781443197816</v>
      </c>
      <c r="B864" s="194" t="s">
        <v>187</v>
      </c>
      <c r="C864" s="202" t="s">
        <v>101</v>
      </c>
      <c r="D864" s="204"/>
      <c r="E864" s="211">
        <v>3</v>
      </c>
      <c r="F864" s="201"/>
      <c r="G864" s="135">
        <f t="shared" si="20"/>
        <v>0</v>
      </c>
    </row>
    <row r="865" spans="1:7" ht="21.2" customHeight="1" x14ac:dyDescent="0.25">
      <c r="A865" s="193">
        <v>9781443180764</v>
      </c>
      <c r="B865" s="194" t="s">
        <v>197</v>
      </c>
      <c r="C865" s="202" t="s">
        <v>101</v>
      </c>
      <c r="D865" s="194"/>
      <c r="E865" s="211">
        <v>10</v>
      </c>
      <c r="F865" s="201"/>
      <c r="G865" s="135">
        <f t="shared" si="20"/>
        <v>0</v>
      </c>
    </row>
    <row r="866" spans="1:7" ht="21.2" customHeight="1" x14ac:dyDescent="0.25">
      <c r="A866" s="193">
        <v>9781443185790</v>
      </c>
      <c r="B866" s="194" t="s">
        <v>188</v>
      </c>
      <c r="C866" s="202" t="s">
        <v>101</v>
      </c>
      <c r="D866" s="204"/>
      <c r="E866" s="211">
        <v>12.5</v>
      </c>
      <c r="F866" s="201"/>
      <c r="G866" s="135">
        <f t="shared" si="20"/>
        <v>0</v>
      </c>
    </row>
    <row r="867" spans="1:7" ht="21.2" customHeight="1" x14ac:dyDescent="0.25">
      <c r="A867" s="193">
        <v>9781443187206</v>
      </c>
      <c r="B867" s="194" t="s">
        <v>118</v>
      </c>
      <c r="C867" s="202" t="s">
        <v>101</v>
      </c>
      <c r="D867" s="204"/>
      <c r="E867" s="211">
        <v>12.5</v>
      </c>
      <c r="F867" s="201"/>
      <c r="G867" s="135">
        <f t="shared" si="20"/>
        <v>0</v>
      </c>
    </row>
    <row r="868" spans="1:7" ht="21.2" customHeight="1" x14ac:dyDescent="0.25">
      <c r="A868" s="193">
        <v>9781443191227</v>
      </c>
      <c r="B868" s="194" t="s">
        <v>119</v>
      </c>
      <c r="C868" s="202" t="s">
        <v>101</v>
      </c>
      <c r="D868" s="194"/>
      <c r="E868" s="211">
        <v>12.5</v>
      </c>
      <c r="F868" s="201"/>
      <c r="G868" s="135">
        <f t="shared" si="20"/>
        <v>0</v>
      </c>
    </row>
    <row r="869" spans="1:7" ht="21.2" customHeight="1" x14ac:dyDescent="0.25">
      <c r="A869" s="193">
        <v>9781443190640</v>
      </c>
      <c r="B869" s="194" t="s">
        <v>189</v>
      </c>
      <c r="C869" s="202" t="s">
        <v>101</v>
      </c>
      <c r="D869" s="194"/>
      <c r="E869" s="211">
        <v>13.5</v>
      </c>
      <c r="F869" s="201"/>
      <c r="G869" s="135">
        <f t="shared" si="20"/>
        <v>0</v>
      </c>
    </row>
    <row r="870" spans="1:7" ht="21.2" customHeight="1" x14ac:dyDescent="0.25">
      <c r="A870" s="193">
        <v>9781039701588</v>
      </c>
      <c r="B870" s="194" t="s">
        <v>640</v>
      </c>
      <c r="C870" s="202" t="s">
        <v>101</v>
      </c>
      <c r="D870" s="204"/>
      <c r="E870" s="211">
        <v>13.5</v>
      </c>
      <c r="F870" s="201"/>
      <c r="G870" s="135">
        <f t="shared" si="20"/>
        <v>0</v>
      </c>
    </row>
    <row r="871" spans="1:7" ht="21.2" customHeight="1" x14ac:dyDescent="0.25">
      <c r="A871" s="193">
        <v>9781443177276</v>
      </c>
      <c r="B871" s="194" t="s">
        <v>190</v>
      </c>
      <c r="C871" s="202" t="s">
        <v>101</v>
      </c>
      <c r="D871" s="204" t="s">
        <v>4</v>
      </c>
      <c r="E871" s="211">
        <v>10</v>
      </c>
      <c r="F871" s="201"/>
      <c r="G871" s="135">
        <f t="shared" si="20"/>
        <v>0</v>
      </c>
    </row>
    <row r="872" spans="1:7" ht="21.2" customHeight="1" x14ac:dyDescent="0.25">
      <c r="A872" s="193">
        <v>9781443193610</v>
      </c>
      <c r="B872" s="194" t="s">
        <v>191</v>
      </c>
      <c r="C872" s="202" t="s">
        <v>101</v>
      </c>
      <c r="D872" s="204"/>
      <c r="E872" s="211">
        <v>10.25</v>
      </c>
      <c r="F872" s="201"/>
      <c r="G872" s="135">
        <f t="shared" si="20"/>
        <v>0</v>
      </c>
    </row>
    <row r="873" spans="1:7" ht="21.2" customHeight="1" x14ac:dyDescent="0.25">
      <c r="A873" s="193">
        <v>9781443185899</v>
      </c>
      <c r="B873" s="194" t="s">
        <v>114</v>
      </c>
      <c r="C873" s="202" t="s">
        <v>101</v>
      </c>
      <c r="D873" s="204"/>
      <c r="E873" s="211">
        <v>3</v>
      </c>
      <c r="F873" s="201"/>
      <c r="G873" s="135">
        <f t="shared" si="20"/>
        <v>0</v>
      </c>
    </row>
    <row r="874" spans="1:7" ht="21.2" customHeight="1" x14ac:dyDescent="0.25">
      <c r="A874" s="193">
        <v>9781443160537</v>
      </c>
      <c r="B874" s="194" t="s">
        <v>192</v>
      </c>
      <c r="C874" s="194" t="s">
        <v>101</v>
      </c>
      <c r="D874" s="204"/>
      <c r="E874" s="211">
        <v>3</v>
      </c>
      <c r="F874" s="201"/>
      <c r="G874" s="135">
        <f t="shared" si="20"/>
        <v>0</v>
      </c>
    </row>
    <row r="875" spans="1:7" ht="21.2" customHeight="1" x14ac:dyDescent="0.25">
      <c r="A875" s="193">
        <v>9781443145244</v>
      </c>
      <c r="B875" s="194" t="s">
        <v>193</v>
      </c>
      <c r="C875" s="202" t="s">
        <v>101</v>
      </c>
      <c r="D875" s="204"/>
      <c r="E875" s="211">
        <v>10</v>
      </c>
      <c r="F875" s="201"/>
      <c r="G875" s="135">
        <f t="shared" si="20"/>
        <v>0</v>
      </c>
    </row>
    <row r="876" spans="1:7" ht="21.2" customHeight="1" x14ac:dyDescent="0.25">
      <c r="A876" s="193">
        <v>9781443159180</v>
      </c>
      <c r="B876" s="194" t="s">
        <v>194</v>
      </c>
      <c r="C876" s="203" t="s">
        <v>101</v>
      </c>
      <c r="D876" s="204" t="s">
        <v>4</v>
      </c>
      <c r="E876" s="211">
        <v>10</v>
      </c>
      <c r="F876" s="201"/>
      <c r="G876" s="135">
        <f t="shared" si="20"/>
        <v>0</v>
      </c>
    </row>
    <row r="877" spans="1:7" ht="21.2" customHeight="1" x14ac:dyDescent="0.25">
      <c r="A877" s="193">
        <v>9781443185844</v>
      </c>
      <c r="B877" s="194" t="s">
        <v>121</v>
      </c>
      <c r="C877" s="202" t="s">
        <v>101</v>
      </c>
      <c r="D877" s="204"/>
      <c r="E877" s="211">
        <v>5</v>
      </c>
      <c r="F877" s="201"/>
      <c r="G877" s="135">
        <f t="shared" si="20"/>
        <v>0</v>
      </c>
    </row>
    <row r="878" spans="1:7" ht="21.2" customHeight="1" x14ac:dyDescent="0.25">
      <c r="A878" s="193">
        <v>9781443181440</v>
      </c>
      <c r="B878" s="194" t="s">
        <v>195</v>
      </c>
      <c r="C878" s="202" t="s">
        <v>101</v>
      </c>
      <c r="D878" s="194"/>
      <c r="E878" s="211">
        <v>15.5</v>
      </c>
      <c r="F878" s="201"/>
      <c r="G878" s="135">
        <f t="shared" si="20"/>
        <v>0</v>
      </c>
    </row>
    <row r="879" spans="1:7" ht="21.2" customHeight="1" x14ac:dyDescent="0.25">
      <c r="A879" s="193">
        <v>9781443195331</v>
      </c>
      <c r="B879" s="194" t="s">
        <v>756</v>
      </c>
      <c r="C879" s="194" t="s">
        <v>486</v>
      </c>
      <c r="D879" s="204"/>
      <c r="E879" s="211">
        <v>17.75</v>
      </c>
      <c r="F879" s="201"/>
      <c r="G879" s="135">
        <f t="shared" si="20"/>
        <v>0</v>
      </c>
    </row>
    <row r="880" spans="1:7" ht="21.2" customHeight="1" x14ac:dyDescent="0.25">
      <c r="A880" s="193">
        <v>9781443168564</v>
      </c>
      <c r="B880" s="194" t="s">
        <v>196</v>
      </c>
      <c r="C880" s="202" t="s">
        <v>142</v>
      </c>
      <c r="D880" s="204" t="s">
        <v>4</v>
      </c>
      <c r="E880" s="211">
        <v>13.5</v>
      </c>
      <c r="F880" s="201"/>
      <c r="G880" s="135">
        <f t="shared" si="20"/>
        <v>0</v>
      </c>
    </row>
    <row r="881" spans="1:7" ht="21.2" customHeight="1" x14ac:dyDescent="0.25">
      <c r="A881" s="193">
        <v>9781443181563</v>
      </c>
      <c r="B881" s="194" t="s">
        <v>117</v>
      </c>
      <c r="C881" s="202" t="s">
        <v>142</v>
      </c>
      <c r="D881" s="194"/>
      <c r="E881" s="211">
        <v>18.5</v>
      </c>
      <c r="F881" s="201"/>
      <c r="G881" s="135">
        <f t="shared" si="20"/>
        <v>0</v>
      </c>
    </row>
    <row r="882" spans="1:7" ht="21.2" customHeight="1" x14ac:dyDescent="0.25">
      <c r="A882" s="193">
        <v>9781443196284</v>
      </c>
      <c r="B882" s="194" t="s">
        <v>757</v>
      </c>
      <c r="C882" s="202" t="s">
        <v>486</v>
      </c>
      <c r="D882" s="194"/>
      <c r="E882" s="211">
        <v>17.5</v>
      </c>
      <c r="F882" s="201"/>
      <c r="G882" s="135">
        <f t="shared" si="20"/>
        <v>0</v>
      </c>
    </row>
    <row r="883" spans="1:7" ht="21.2" customHeight="1" x14ac:dyDescent="0.25">
      <c r="A883" s="193">
        <v>9781443155014</v>
      </c>
      <c r="B883" s="194" t="s">
        <v>758</v>
      </c>
      <c r="C883" s="194" t="s">
        <v>486</v>
      </c>
      <c r="D883" s="194"/>
      <c r="E883" s="211">
        <v>15</v>
      </c>
      <c r="F883" s="201"/>
      <c r="G883" s="135">
        <f t="shared" si="20"/>
        <v>0</v>
      </c>
    </row>
    <row r="884" spans="1:7" ht="21.2" customHeight="1" x14ac:dyDescent="0.25">
      <c r="A884" s="193">
        <v>9781039705791</v>
      </c>
      <c r="B884" s="194" t="s">
        <v>759</v>
      </c>
      <c r="C884" s="202" t="s">
        <v>632</v>
      </c>
      <c r="D884" s="194"/>
      <c r="E884" s="211">
        <v>19.75</v>
      </c>
      <c r="F884" s="201"/>
      <c r="G884" s="135">
        <f t="shared" si="20"/>
        <v>0</v>
      </c>
    </row>
    <row r="885" spans="1:7" ht="21.2" customHeight="1" x14ac:dyDescent="0.25">
      <c r="A885" s="193">
        <v>9781443191159</v>
      </c>
      <c r="B885" s="194" t="s">
        <v>123</v>
      </c>
      <c r="C885" s="202" t="s">
        <v>100</v>
      </c>
      <c r="D885" s="194"/>
      <c r="E885" s="211">
        <v>10</v>
      </c>
      <c r="F885" s="201"/>
      <c r="G885" s="135">
        <f t="shared" si="20"/>
        <v>0</v>
      </c>
    </row>
    <row r="886" spans="1:7" ht="21.2" customHeight="1" x14ac:dyDescent="0.25">
      <c r="A886" s="193">
        <v>9781443177184</v>
      </c>
      <c r="B886" s="194" t="s">
        <v>198</v>
      </c>
      <c r="C886" s="202" t="s">
        <v>100</v>
      </c>
      <c r="D886" s="204"/>
      <c r="E886" s="211">
        <v>15</v>
      </c>
      <c r="F886" s="201"/>
      <c r="G886" s="135">
        <f t="shared" si="20"/>
        <v>0</v>
      </c>
    </row>
    <row r="887" spans="1:7" ht="21.2" customHeight="1" x14ac:dyDescent="0.25">
      <c r="A887" s="193">
        <v>9781443157872</v>
      </c>
      <c r="B887" s="194" t="s">
        <v>200</v>
      </c>
      <c r="C887" s="194" t="s">
        <v>100</v>
      </c>
      <c r="D887" s="204" t="s">
        <v>4</v>
      </c>
      <c r="E887" s="211">
        <v>15</v>
      </c>
      <c r="F887" s="201"/>
      <c r="G887" s="135">
        <f t="shared" si="20"/>
        <v>0</v>
      </c>
    </row>
    <row r="888" spans="1:7" ht="21.2" customHeight="1" x14ac:dyDescent="0.25">
      <c r="A888" s="193">
        <v>9781443157810</v>
      </c>
      <c r="B888" s="194" t="s">
        <v>199</v>
      </c>
      <c r="C888" s="202" t="s">
        <v>100</v>
      </c>
      <c r="D888" s="204" t="s">
        <v>4</v>
      </c>
      <c r="E888" s="211">
        <v>15</v>
      </c>
      <c r="F888" s="201"/>
      <c r="G888" s="135">
        <f t="shared" ref="G888:G893" si="21">+F888*E888</f>
        <v>0</v>
      </c>
    </row>
    <row r="889" spans="1:7" ht="21.2" customHeight="1" x14ac:dyDescent="0.25">
      <c r="A889" s="193">
        <v>9781443176422</v>
      </c>
      <c r="B889" s="194" t="s">
        <v>641</v>
      </c>
      <c r="C889" s="202" t="s">
        <v>100</v>
      </c>
      <c r="D889" s="204"/>
      <c r="E889" s="211">
        <v>10</v>
      </c>
      <c r="F889" s="201"/>
      <c r="G889" s="135">
        <f t="shared" si="21"/>
        <v>0</v>
      </c>
    </row>
    <row r="890" spans="1:7" ht="21.2" customHeight="1" x14ac:dyDescent="0.25">
      <c r="A890" s="193">
        <v>9781443181495</v>
      </c>
      <c r="B890" s="194" t="s">
        <v>124</v>
      </c>
      <c r="C890" s="202" t="s">
        <v>100</v>
      </c>
      <c r="D890" s="194"/>
      <c r="E890" s="211">
        <v>18.5</v>
      </c>
      <c r="F890" s="201"/>
      <c r="G890" s="135">
        <f t="shared" si="21"/>
        <v>0</v>
      </c>
    </row>
    <row r="891" spans="1:7" ht="21.2" customHeight="1" x14ac:dyDescent="0.25">
      <c r="A891" s="193">
        <v>9781443181976</v>
      </c>
      <c r="B891" s="194" t="s">
        <v>125</v>
      </c>
      <c r="C891" s="194" t="s">
        <v>100</v>
      </c>
      <c r="D891" s="204"/>
      <c r="E891" s="211">
        <v>5</v>
      </c>
      <c r="F891" s="201"/>
      <c r="G891" s="135">
        <f t="shared" si="21"/>
        <v>0</v>
      </c>
    </row>
    <row r="892" spans="1:7" ht="21.2" customHeight="1" x14ac:dyDescent="0.25">
      <c r="A892" s="193">
        <v>9781443168625</v>
      </c>
      <c r="B892" s="194" t="s">
        <v>201</v>
      </c>
      <c r="C892" s="202" t="s">
        <v>100</v>
      </c>
      <c r="D892" s="204" t="s">
        <v>4</v>
      </c>
      <c r="E892" s="211">
        <v>17</v>
      </c>
      <c r="F892" s="201"/>
      <c r="G892" s="135">
        <f t="shared" si="21"/>
        <v>0</v>
      </c>
    </row>
    <row r="893" spans="1:7" ht="21.2" customHeight="1" x14ac:dyDescent="0.35">
      <c r="A893" s="193">
        <v>9781443125222</v>
      </c>
      <c r="B893" s="194" t="s">
        <v>153</v>
      </c>
      <c r="C893" s="202" t="s">
        <v>91</v>
      </c>
      <c r="D893" s="194"/>
      <c r="E893" s="211">
        <v>15</v>
      </c>
      <c r="F893" s="212"/>
      <c r="G893" s="135">
        <f t="shared" si="21"/>
        <v>0</v>
      </c>
    </row>
    <row r="894" spans="1:7" ht="21.2" customHeight="1" x14ac:dyDescent="0.25">
      <c r="A894" s="193">
        <v>9781443138239</v>
      </c>
      <c r="B894" s="194" t="s">
        <v>760</v>
      </c>
      <c r="C894" s="202" t="s">
        <v>487</v>
      </c>
      <c r="D894" s="204"/>
      <c r="E894" s="211">
        <v>17.75</v>
      </c>
      <c r="F894" s="201"/>
      <c r="G894" s="135">
        <f t="shared" ref="G894:G899" si="22">+F894*E894</f>
        <v>0</v>
      </c>
    </row>
    <row r="895" spans="1:7" ht="21.2" customHeight="1" x14ac:dyDescent="0.25">
      <c r="A895" s="193">
        <v>9781443147309</v>
      </c>
      <c r="B895" s="194" t="s">
        <v>957</v>
      </c>
      <c r="C895" s="194" t="s">
        <v>91</v>
      </c>
      <c r="D895" s="204"/>
      <c r="E895" s="211">
        <v>19.75</v>
      </c>
      <c r="F895" s="201"/>
      <c r="G895" s="135">
        <f t="shared" si="22"/>
        <v>0</v>
      </c>
    </row>
    <row r="896" spans="1:7" ht="21.2" customHeight="1" x14ac:dyDescent="0.25">
      <c r="A896" s="193">
        <v>9781039708204</v>
      </c>
      <c r="B896" s="194" t="s">
        <v>761</v>
      </c>
      <c r="C896" s="202" t="s">
        <v>484</v>
      </c>
      <c r="D896" s="204" t="s">
        <v>4</v>
      </c>
      <c r="E896" s="211">
        <v>18.75</v>
      </c>
      <c r="F896" s="201"/>
      <c r="G896" s="135">
        <f t="shared" ref="G896:G897" si="23">+F896*E896</f>
        <v>0</v>
      </c>
    </row>
    <row r="897" spans="1:7" ht="21.2" customHeight="1" x14ac:dyDescent="0.25">
      <c r="A897" s="193">
        <v>9781443194457</v>
      </c>
      <c r="B897" s="194" t="s">
        <v>126</v>
      </c>
      <c r="C897" s="202" t="s">
        <v>157</v>
      </c>
      <c r="D897" s="204" t="s">
        <v>4</v>
      </c>
      <c r="E897" s="211">
        <v>15</v>
      </c>
      <c r="F897" s="201"/>
      <c r="G897" s="135">
        <f t="shared" si="23"/>
        <v>0</v>
      </c>
    </row>
    <row r="898" spans="1:7" ht="21.2" customHeight="1" x14ac:dyDescent="0.25">
      <c r="A898" s="193">
        <v>9781443199520</v>
      </c>
      <c r="B898" s="194" t="s">
        <v>202</v>
      </c>
      <c r="C898" s="202" t="s">
        <v>157</v>
      </c>
      <c r="D898" s="194"/>
      <c r="E898" s="211">
        <v>21</v>
      </c>
      <c r="F898" s="201"/>
      <c r="G898" s="135">
        <f t="shared" si="22"/>
        <v>0</v>
      </c>
    </row>
    <row r="899" spans="1:7" ht="21.2" customHeight="1" x14ac:dyDescent="0.25">
      <c r="A899" s="193">
        <v>9782898105326</v>
      </c>
      <c r="B899" s="194" t="s">
        <v>203</v>
      </c>
      <c r="C899" s="202" t="s">
        <v>157</v>
      </c>
      <c r="D899" s="204" t="s">
        <v>4</v>
      </c>
      <c r="E899" s="211">
        <v>20.5</v>
      </c>
      <c r="F899" s="201"/>
      <c r="G899" s="135">
        <f t="shared" si="22"/>
        <v>0</v>
      </c>
    </row>
    <row r="900" spans="1:7" ht="21.2" customHeight="1" x14ac:dyDescent="0.25">
      <c r="A900" s="225"/>
      <c r="B900" s="221"/>
      <c r="C900" s="226"/>
      <c r="D900" s="221"/>
      <c r="E900" s="227"/>
      <c r="F900" s="214"/>
      <c r="G900" s="228"/>
    </row>
    <row r="901" spans="1:7" ht="21.2" customHeight="1" x14ac:dyDescent="0.25">
      <c r="A901" s="225"/>
      <c r="B901" s="221"/>
      <c r="C901" s="226"/>
      <c r="D901" s="221"/>
      <c r="E901" s="227"/>
      <c r="F901" s="214"/>
      <c r="G901" s="228"/>
    </row>
    <row r="902" spans="1:7" ht="21.2" customHeight="1" x14ac:dyDescent="0.25">
      <c r="A902" s="225"/>
      <c r="B902" s="221"/>
      <c r="C902" s="226"/>
      <c r="D902" s="221"/>
      <c r="E902" s="227"/>
      <c r="F902" s="214"/>
      <c r="G902" s="228"/>
    </row>
    <row r="903" spans="1:7" ht="21.2" customHeight="1" x14ac:dyDescent="0.25">
      <c r="A903" s="344" t="s">
        <v>127</v>
      </c>
      <c r="B903" s="344"/>
      <c r="C903" s="344"/>
      <c r="D903" s="344"/>
      <c r="E903" s="344"/>
      <c r="F903" s="344"/>
      <c r="G903" s="344"/>
    </row>
    <row r="904" spans="1:7" ht="21.2" customHeight="1" x14ac:dyDescent="0.25">
      <c r="A904" s="344"/>
      <c r="B904" s="344"/>
      <c r="C904" s="344"/>
      <c r="D904" s="344"/>
      <c r="E904" s="344"/>
      <c r="F904" s="344"/>
      <c r="G904" s="344"/>
    </row>
    <row r="905" spans="1:7" ht="21.2" customHeight="1" x14ac:dyDescent="0.25">
      <c r="A905" s="344"/>
      <c r="B905" s="344"/>
      <c r="C905" s="344"/>
      <c r="D905" s="344"/>
      <c r="E905" s="344"/>
      <c r="F905" s="344"/>
      <c r="G905" s="344"/>
    </row>
    <row r="906" spans="1:7" ht="21.2" customHeight="1" x14ac:dyDescent="0.25"/>
    <row r="907" spans="1:7" ht="21.2" customHeight="1" x14ac:dyDescent="0.25"/>
    <row r="908" spans="1:7" ht="21.2" customHeight="1" x14ac:dyDescent="0.25"/>
    <row r="909" spans="1:7" ht="21.2" customHeight="1" x14ac:dyDescent="0.25"/>
    <row r="910" spans="1:7" ht="21.2" customHeight="1" x14ac:dyDescent="0.25"/>
    <row r="911" spans="1:7" ht="21.2" customHeight="1" x14ac:dyDescent="0.25"/>
    <row r="912" spans="1:7" ht="21.2" customHeight="1" x14ac:dyDescent="0.25"/>
    <row r="913" ht="21.2" customHeight="1" x14ac:dyDescent="0.25"/>
    <row r="914" ht="21.2" customHeight="1" x14ac:dyDescent="0.25"/>
    <row r="915" ht="21.2" customHeight="1" x14ac:dyDescent="0.25"/>
    <row r="916" ht="21.2" customHeight="1" x14ac:dyDescent="0.25"/>
    <row r="917" ht="21.2" customHeight="1" x14ac:dyDescent="0.25"/>
    <row r="918" ht="21.2" customHeight="1" x14ac:dyDescent="0.25"/>
    <row r="919" ht="21.2" customHeight="1" x14ac:dyDescent="0.25"/>
    <row r="920" ht="21.2" customHeight="1" x14ac:dyDescent="0.25"/>
    <row r="921" ht="21.2" customHeight="1" x14ac:dyDescent="0.25"/>
    <row r="922" ht="21.2" customHeight="1" x14ac:dyDescent="0.25"/>
    <row r="923" ht="21.2" customHeight="1" x14ac:dyDescent="0.25"/>
    <row r="924" ht="21.2" customHeight="1" x14ac:dyDescent="0.25"/>
    <row r="925" ht="21.2" customHeight="1" x14ac:dyDescent="0.25"/>
    <row r="926" ht="21.2" customHeight="1" x14ac:dyDescent="0.25"/>
    <row r="927" ht="21.2" customHeight="1" x14ac:dyDescent="0.25"/>
    <row r="928" ht="21.2" customHeight="1" x14ac:dyDescent="0.25"/>
    <row r="929" ht="21.2" customHeight="1" x14ac:dyDescent="0.25"/>
    <row r="930" ht="21.2" customHeight="1" x14ac:dyDescent="0.25"/>
    <row r="931" ht="21.2" customHeight="1" x14ac:dyDescent="0.25"/>
    <row r="932" ht="21.2" customHeight="1" x14ac:dyDescent="0.25"/>
    <row r="933" ht="21.2" customHeight="1" x14ac:dyDescent="0.25"/>
    <row r="934" ht="21.2" customHeight="1" x14ac:dyDescent="0.25"/>
    <row r="935" ht="21.2" customHeight="1" x14ac:dyDescent="0.25"/>
    <row r="936" ht="21.2" customHeight="1" x14ac:dyDescent="0.25"/>
    <row r="937" ht="21.2" customHeight="1" x14ac:dyDescent="0.25"/>
    <row r="938" ht="21.2" customHeight="1" x14ac:dyDescent="0.25"/>
    <row r="939" ht="21.2" customHeight="1" x14ac:dyDescent="0.25"/>
    <row r="940" ht="21.2" customHeight="1" x14ac:dyDescent="0.25"/>
    <row r="941" ht="21.2" customHeight="1" x14ac:dyDescent="0.25"/>
    <row r="942" ht="21.2" customHeight="1" x14ac:dyDescent="0.25"/>
    <row r="943" ht="21.2" customHeight="1" x14ac:dyDescent="0.25"/>
    <row r="944" ht="21.2" customHeight="1" x14ac:dyDescent="0.25"/>
    <row r="945" ht="21.2" customHeight="1" x14ac:dyDescent="0.25"/>
    <row r="946" ht="21.2" customHeight="1" x14ac:dyDescent="0.25"/>
    <row r="947" ht="21.2" customHeight="1" x14ac:dyDescent="0.25"/>
    <row r="948" ht="21.2" customHeight="1" x14ac:dyDescent="0.25"/>
    <row r="949" ht="21.2" customHeight="1" x14ac:dyDescent="0.25"/>
    <row r="950" ht="21.2" customHeight="1" x14ac:dyDescent="0.25"/>
    <row r="951" ht="21.2" customHeight="1" x14ac:dyDescent="0.25"/>
    <row r="952" ht="21.2" customHeight="1" x14ac:dyDescent="0.25"/>
    <row r="953" ht="21.2" customHeight="1" x14ac:dyDescent="0.25"/>
    <row r="954" ht="21.2" customHeight="1" x14ac:dyDescent="0.25"/>
    <row r="955" ht="21.2" customHeight="1" x14ac:dyDescent="0.25"/>
    <row r="956" ht="21.2" customHeight="1" x14ac:dyDescent="0.25"/>
    <row r="957" ht="21.2" customHeight="1" x14ac:dyDescent="0.25"/>
    <row r="958" ht="21.2" customHeight="1" x14ac:dyDescent="0.25"/>
    <row r="959" ht="21.2" customHeight="1" x14ac:dyDescent="0.25"/>
    <row r="960" ht="21.2" customHeight="1" x14ac:dyDescent="0.25"/>
    <row r="961" ht="21.2" customHeight="1" x14ac:dyDescent="0.25"/>
    <row r="962" ht="21.2" customHeight="1" x14ac:dyDescent="0.25"/>
    <row r="963" ht="21.2" customHeight="1" x14ac:dyDescent="0.25"/>
    <row r="964" ht="21.2" customHeight="1" x14ac:dyDescent="0.25"/>
    <row r="965" ht="21.2" customHeight="1" x14ac:dyDescent="0.25"/>
    <row r="966" ht="21.2" customHeight="1" x14ac:dyDescent="0.25"/>
    <row r="967" ht="21.2" customHeight="1" x14ac:dyDescent="0.25"/>
    <row r="968" ht="21.2" customHeight="1" x14ac:dyDescent="0.25"/>
    <row r="969" ht="21.2" customHeight="1" x14ac:dyDescent="0.25"/>
    <row r="970" ht="21.2" customHeight="1" x14ac:dyDescent="0.25"/>
    <row r="971" ht="21.2" customHeight="1" x14ac:dyDescent="0.25"/>
    <row r="972" ht="21.2" customHeight="1" x14ac:dyDescent="0.25"/>
    <row r="973" ht="21.2" customHeight="1" x14ac:dyDescent="0.25"/>
    <row r="974" ht="21.2" customHeight="1" x14ac:dyDescent="0.25"/>
    <row r="975" ht="21.2" customHeight="1" x14ac:dyDescent="0.25"/>
    <row r="976" ht="21.2" customHeight="1" x14ac:dyDescent="0.25"/>
    <row r="977" ht="21.2" customHeight="1" x14ac:dyDescent="0.25"/>
    <row r="978" ht="21.2" customHeight="1" x14ac:dyDescent="0.25"/>
    <row r="979" ht="21.2" customHeight="1" x14ac:dyDescent="0.25"/>
    <row r="980" ht="21.2" customHeight="1" x14ac:dyDescent="0.25"/>
    <row r="981" ht="21.2" customHeight="1" x14ac:dyDescent="0.25"/>
    <row r="982" ht="21.2" customHeight="1" x14ac:dyDescent="0.25"/>
    <row r="983" ht="21.2" customHeight="1" x14ac:dyDescent="0.25"/>
    <row r="984" ht="21.2" customHeight="1" x14ac:dyDescent="0.25"/>
    <row r="985" ht="21.2" customHeight="1" x14ac:dyDescent="0.25"/>
    <row r="986" ht="21.2" customHeight="1" x14ac:dyDescent="0.25"/>
    <row r="987" ht="21.2" customHeight="1" x14ac:dyDescent="0.25"/>
    <row r="988" ht="21.2" customHeight="1" x14ac:dyDescent="0.25"/>
    <row r="989" ht="21.2" customHeight="1" x14ac:dyDescent="0.25"/>
    <row r="990" ht="21.2" customHeight="1" x14ac:dyDescent="0.25"/>
    <row r="991" ht="21.2" customHeight="1" x14ac:dyDescent="0.25"/>
    <row r="992" ht="21.2" customHeight="1" x14ac:dyDescent="0.25"/>
    <row r="993" ht="21.2" customHeight="1" x14ac:dyDescent="0.25"/>
    <row r="994" ht="21.2" customHeight="1" x14ac:dyDescent="0.25"/>
    <row r="995" ht="21.2" customHeight="1" x14ac:dyDescent="0.25"/>
    <row r="996" ht="21.2" customHeight="1" x14ac:dyDescent="0.25"/>
    <row r="997" ht="21.2" customHeight="1" x14ac:dyDescent="0.25"/>
    <row r="998" ht="21.2" customHeight="1" x14ac:dyDescent="0.25"/>
    <row r="999" ht="21.2" customHeight="1" x14ac:dyDescent="0.25"/>
    <row r="1000" ht="21.2" customHeight="1" x14ac:dyDescent="0.25"/>
    <row r="1001" ht="21.2" customHeight="1" x14ac:dyDescent="0.25"/>
    <row r="1002" ht="21.2" customHeight="1" x14ac:dyDescent="0.25"/>
    <row r="1003" ht="21.2" customHeight="1" x14ac:dyDescent="0.25"/>
    <row r="1004" ht="21.2" customHeight="1" x14ac:dyDescent="0.25"/>
    <row r="1005" ht="21.2" customHeight="1" x14ac:dyDescent="0.25"/>
    <row r="1006" ht="21.2" customHeight="1" x14ac:dyDescent="0.25"/>
    <row r="1007" ht="21.2" customHeight="1" x14ac:dyDescent="0.25"/>
    <row r="1008" ht="21.2" customHeight="1" x14ac:dyDescent="0.25"/>
    <row r="1009" ht="21.2" customHeight="1" x14ac:dyDescent="0.25"/>
    <row r="1010" ht="21.2" customHeight="1" x14ac:dyDescent="0.25"/>
    <row r="1011" ht="21.2" customHeight="1" x14ac:dyDescent="0.25"/>
    <row r="1012" ht="21.2" customHeight="1" x14ac:dyDescent="0.25"/>
    <row r="1013" ht="21.2" customHeight="1" x14ac:dyDescent="0.25"/>
    <row r="1014" ht="21.2" customHeight="1" x14ac:dyDescent="0.25"/>
    <row r="1015" ht="21.2" customHeight="1" x14ac:dyDescent="0.25"/>
    <row r="1016" ht="21.2" customHeight="1" x14ac:dyDescent="0.25"/>
    <row r="1017" ht="21.2" customHeight="1" x14ac:dyDescent="0.25"/>
    <row r="1018" ht="21.2" customHeight="1" x14ac:dyDescent="0.25"/>
    <row r="1019" ht="21.2" customHeight="1" x14ac:dyDescent="0.25"/>
    <row r="1020" ht="21.2" customHeight="1" x14ac:dyDescent="0.25"/>
    <row r="1021" ht="21.2" customHeight="1" x14ac:dyDescent="0.25"/>
    <row r="1022" ht="21.2" customHeight="1" x14ac:dyDescent="0.25"/>
    <row r="1023" ht="21.2" customHeight="1" x14ac:dyDescent="0.25"/>
    <row r="1024" ht="21.2" customHeight="1" x14ac:dyDescent="0.25"/>
    <row r="1025" ht="21.2" customHeight="1" x14ac:dyDescent="0.25"/>
    <row r="1026" ht="21.2" customHeight="1" x14ac:dyDescent="0.25"/>
    <row r="1027" ht="21.2" customHeight="1" x14ac:dyDescent="0.25"/>
    <row r="1028" ht="21.2" customHeight="1" x14ac:dyDescent="0.25"/>
    <row r="1029" ht="21.2" customHeight="1" x14ac:dyDescent="0.25"/>
    <row r="1030" ht="21.2" customHeight="1" x14ac:dyDescent="0.25"/>
    <row r="1031" ht="21.2" customHeight="1" x14ac:dyDescent="0.25"/>
    <row r="1032" ht="21.2" customHeight="1" x14ac:dyDescent="0.25"/>
    <row r="1033" ht="21.2" customHeight="1" x14ac:dyDescent="0.25"/>
    <row r="1034" ht="21.2" customHeight="1" x14ac:dyDescent="0.25"/>
    <row r="1035" ht="21.2" customHeight="1" x14ac:dyDescent="0.25"/>
    <row r="1036" ht="21.2" customHeight="1" x14ac:dyDescent="0.25"/>
    <row r="1037" ht="21.2" customHeight="1" x14ac:dyDescent="0.25"/>
    <row r="1038" ht="21.2" customHeight="1" x14ac:dyDescent="0.25"/>
    <row r="1039" ht="21.2" customHeight="1" x14ac:dyDescent="0.25"/>
    <row r="1040" ht="21.2" customHeight="1" x14ac:dyDescent="0.25"/>
    <row r="1041" ht="21.2" customHeight="1" x14ac:dyDescent="0.25"/>
    <row r="1042" ht="21.2" customHeight="1" x14ac:dyDescent="0.25"/>
    <row r="1043" ht="21.2" customHeight="1" x14ac:dyDescent="0.25"/>
    <row r="1044" ht="21.2" customHeight="1" x14ac:dyDescent="0.25"/>
    <row r="1045" ht="21.2" customHeight="1" x14ac:dyDescent="0.25"/>
    <row r="1046" ht="21.2" customHeight="1" x14ac:dyDescent="0.25"/>
    <row r="1047" ht="21.2" customHeight="1" x14ac:dyDescent="0.25"/>
    <row r="1048" ht="21.2" customHeight="1" x14ac:dyDescent="0.25"/>
    <row r="1049" ht="21.2" customHeight="1" x14ac:dyDescent="0.25"/>
    <row r="1050" ht="21.2" customHeight="1" x14ac:dyDescent="0.25"/>
    <row r="1051" ht="21.2" customHeight="1" x14ac:dyDescent="0.25"/>
    <row r="1052" ht="21.2" customHeight="1" x14ac:dyDescent="0.25"/>
    <row r="1053" ht="21.2" customHeight="1" x14ac:dyDescent="0.25"/>
    <row r="1054" ht="21.2" customHeight="1" x14ac:dyDescent="0.25"/>
    <row r="1055" ht="21.2" customHeight="1" x14ac:dyDescent="0.25"/>
    <row r="1056" ht="21.2" customHeight="1" x14ac:dyDescent="0.25"/>
    <row r="1057" ht="21.2" customHeight="1" x14ac:dyDescent="0.25"/>
    <row r="1058" ht="21.2" customHeight="1" x14ac:dyDescent="0.25"/>
    <row r="1059" ht="21.2" customHeight="1" x14ac:dyDescent="0.25"/>
    <row r="1060" ht="21.2" customHeight="1" x14ac:dyDescent="0.25"/>
    <row r="1061" ht="21.2" customHeight="1" x14ac:dyDescent="0.25"/>
    <row r="1062" ht="21.2" customHeight="1" x14ac:dyDescent="0.25"/>
    <row r="1063" ht="21.2" customHeight="1" x14ac:dyDescent="0.25"/>
    <row r="1064" ht="21.2" customHeight="1" x14ac:dyDescent="0.25"/>
    <row r="1065" ht="21.2" customHeight="1" x14ac:dyDescent="0.25"/>
    <row r="1066" ht="21.2" customHeight="1" x14ac:dyDescent="0.25"/>
    <row r="1067" ht="21.2" customHeight="1" x14ac:dyDescent="0.25"/>
    <row r="1068" ht="21.2" customHeight="1" x14ac:dyDescent="0.25"/>
    <row r="1069" ht="21.2" customHeight="1" x14ac:dyDescent="0.25"/>
    <row r="1070" ht="21.2" customHeight="1" x14ac:dyDescent="0.25"/>
    <row r="1071" ht="21.2" customHeight="1" x14ac:dyDescent="0.25"/>
    <row r="1072" ht="21.2" customHeight="1" x14ac:dyDescent="0.25"/>
    <row r="1073" ht="21.2" customHeight="1" x14ac:dyDescent="0.25"/>
    <row r="1074" ht="21.2" customHeight="1" x14ac:dyDescent="0.25"/>
    <row r="1075" ht="21.2" customHeight="1" x14ac:dyDescent="0.25"/>
    <row r="1076" ht="21.2" customHeight="1" x14ac:dyDescent="0.25"/>
    <row r="1077" ht="21.2" customHeight="1" x14ac:dyDescent="0.25"/>
    <row r="1078" ht="21.2" customHeight="1" x14ac:dyDescent="0.25"/>
    <row r="1079" ht="21.2" customHeight="1" x14ac:dyDescent="0.25"/>
    <row r="1080" ht="21.2" customHeight="1" x14ac:dyDescent="0.25"/>
    <row r="1081" ht="21.2" customHeight="1" x14ac:dyDescent="0.25"/>
    <row r="1082" ht="21.2" customHeight="1" x14ac:dyDescent="0.25"/>
    <row r="1083" ht="21.2" customHeight="1" x14ac:dyDescent="0.25"/>
    <row r="1084" ht="21.2" customHeight="1" x14ac:dyDescent="0.25"/>
    <row r="1085" ht="21.2" customHeight="1" x14ac:dyDescent="0.25"/>
    <row r="1086" ht="21.2" customHeight="1" x14ac:dyDescent="0.25"/>
    <row r="1087" ht="21.2" customHeight="1" x14ac:dyDescent="0.25"/>
    <row r="1088" ht="21.2" customHeight="1" x14ac:dyDescent="0.25"/>
    <row r="1089" ht="21.2" customHeight="1" x14ac:dyDescent="0.25"/>
    <row r="1090" ht="21.2" customHeight="1" x14ac:dyDescent="0.25"/>
    <row r="1091" ht="21.2" customHeight="1" x14ac:dyDescent="0.25"/>
    <row r="1092" ht="21.2" customHeight="1" x14ac:dyDescent="0.25"/>
    <row r="1093" ht="21.2" customHeight="1" x14ac:dyDescent="0.25"/>
    <row r="1094" ht="21.2" customHeight="1" x14ac:dyDescent="0.25"/>
    <row r="1095" ht="21.2" customHeight="1" x14ac:dyDescent="0.25"/>
    <row r="1096" ht="21.2" customHeight="1" x14ac:dyDescent="0.25"/>
    <row r="1097" ht="21.2" customHeight="1" x14ac:dyDescent="0.25"/>
    <row r="1098" ht="21.2" customHeight="1" x14ac:dyDescent="0.25"/>
    <row r="1099" ht="21.2" customHeight="1" x14ac:dyDescent="0.25"/>
    <row r="1100" ht="21.2" customHeight="1" x14ac:dyDescent="0.25"/>
    <row r="1101" ht="21.2" customHeight="1" x14ac:dyDescent="0.25"/>
    <row r="1102" ht="21.2" customHeight="1" x14ac:dyDescent="0.25"/>
    <row r="1103" ht="21.2" customHeight="1" x14ac:dyDescent="0.25"/>
    <row r="1104" ht="21.2" customHeight="1" x14ac:dyDescent="0.25"/>
    <row r="1105" ht="21.2" customHeight="1" x14ac:dyDescent="0.25"/>
    <row r="1106" ht="21.2" customHeight="1" x14ac:dyDescent="0.25"/>
    <row r="1107" ht="21.2" customHeight="1" x14ac:dyDescent="0.25"/>
    <row r="1108" ht="21.2" customHeight="1" x14ac:dyDescent="0.25"/>
    <row r="1109" ht="21.2" customHeight="1" x14ac:dyDescent="0.25"/>
    <row r="1110" ht="21.2" customHeight="1" x14ac:dyDescent="0.25"/>
    <row r="1111" ht="21.2" customHeight="1" x14ac:dyDescent="0.25"/>
    <row r="1112" ht="21.2" customHeight="1" x14ac:dyDescent="0.25"/>
    <row r="1113" ht="21.2" customHeight="1" x14ac:dyDescent="0.25"/>
    <row r="1114" ht="21.2" customHeight="1" x14ac:dyDescent="0.25"/>
    <row r="1115" ht="21.2" customHeight="1" x14ac:dyDescent="0.25"/>
    <row r="1116" ht="21.2" customHeight="1" x14ac:dyDescent="0.25"/>
    <row r="1117" ht="21.2" customHeight="1" x14ac:dyDescent="0.25"/>
    <row r="1118" ht="21.2" customHeight="1" x14ac:dyDescent="0.25"/>
    <row r="1119" ht="21.2" customHeight="1" x14ac:dyDescent="0.25"/>
    <row r="1120" ht="21.2" customHeight="1" x14ac:dyDescent="0.25"/>
    <row r="1121" ht="21.2" customHeight="1" x14ac:dyDescent="0.25"/>
    <row r="1122" ht="21.2" customHeight="1" x14ac:dyDescent="0.25"/>
    <row r="1123" ht="21.2" customHeight="1" x14ac:dyDescent="0.25"/>
    <row r="1124" ht="21.2" customHeight="1" x14ac:dyDescent="0.25"/>
    <row r="1125" ht="21.2" customHeight="1" x14ac:dyDescent="0.25"/>
    <row r="1126" ht="21.2" customHeight="1" x14ac:dyDescent="0.25"/>
    <row r="1127" ht="21.2" customHeight="1" x14ac:dyDescent="0.25"/>
    <row r="1128" ht="21.2" customHeight="1" x14ac:dyDescent="0.25"/>
    <row r="1129" ht="21.2" customHeight="1" x14ac:dyDescent="0.25"/>
    <row r="1130" ht="21.2" customHeight="1" x14ac:dyDescent="0.25"/>
    <row r="1131" ht="21.2" customHeight="1" x14ac:dyDescent="0.25"/>
    <row r="1132" ht="21.2" customHeight="1" x14ac:dyDescent="0.25"/>
    <row r="1133" ht="21.2" customHeight="1" x14ac:dyDescent="0.25"/>
    <row r="1134" ht="21.2" customHeight="1" x14ac:dyDescent="0.25"/>
    <row r="1135" ht="21.2" customHeight="1" x14ac:dyDescent="0.25"/>
    <row r="1136" ht="21.2" customHeight="1" x14ac:dyDescent="0.25"/>
    <row r="1137" ht="21.2" customHeight="1" x14ac:dyDescent="0.25"/>
    <row r="1138" ht="21.2" customHeight="1" x14ac:dyDescent="0.25"/>
    <row r="1139" ht="21.2" customHeight="1" x14ac:dyDescent="0.25"/>
    <row r="1140" ht="21.2" customHeight="1" x14ac:dyDescent="0.25"/>
    <row r="1141" ht="21.2" customHeight="1" x14ac:dyDescent="0.25"/>
    <row r="1142" ht="21.2" customHeight="1" x14ac:dyDescent="0.25"/>
    <row r="1143" ht="21.2" customHeight="1" x14ac:dyDescent="0.25"/>
    <row r="1144" ht="21.2" customHeight="1" x14ac:dyDescent="0.25"/>
    <row r="1145" ht="21.2" customHeight="1" x14ac:dyDescent="0.25"/>
    <row r="1146" ht="21.2" customHeight="1" x14ac:dyDescent="0.25"/>
    <row r="1147" ht="21.2" customHeight="1" x14ac:dyDescent="0.25"/>
    <row r="1148" ht="21.2" customHeight="1" x14ac:dyDescent="0.25"/>
    <row r="1149" ht="21.2" customHeight="1" x14ac:dyDescent="0.25"/>
    <row r="1150" ht="21.2" customHeight="1" x14ac:dyDescent="0.25"/>
    <row r="1151" ht="21.2" customHeight="1" x14ac:dyDescent="0.25"/>
    <row r="1152" ht="21.2" customHeight="1" x14ac:dyDescent="0.25"/>
    <row r="1153" ht="21.2" customHeight="1" x14ac:dyDescent="0.25"/>
    <row r="1154" ht="21.2" customHeight="1" x14ac:dyDescent="0.25"/>
    <row r="1155" ht="21.2" customHeight="1" x14ac:dyDescent="0.25"/>
    <row r="1156" ht="21.2" customHeight="1" x14ac:dyDescent="0.25"/>
    <row r="1157" ht="21.2" customHeight="1" x14ac:dyDescent="0.25"/>
    <row r="1158" ht="21.2" customHeight="1" x14ac:dyDescent="0.25"/>
    <row r="1159" ht="21.2" customHeight="1" x14ac:dyDescent="0.25"/>
    <row r="1160" ht="21.2" customHeight="1" x14ac:dyDescent="0.25"/>
    <row r="1161" ht="21.2" customHeight="1" x14ac:dyDescent="0.25"/>
    <row r="1162" ht="21.2" customHeight="1" x14ac:dyDescent="0.25"/>
    <row r="1163" ht="10.9" customHeight="1" x14ac:dyDescent="0.25"/>
    <row r="1164" ht="21.2" customHeight="1" x14ac:dyDescent="0.25"/>
    <row r="1165" ht="21.2" customHeight="1" x14ac:dyDescent="0.25"/>
    <row r="1166" ht="21.2" customHeight="1" x14ac:dyDescent="0.25"/>
    <row r="1167" ht="21.2" customHeight="1" x14ac:dyDescent="0.25"/>
    <row r="1168" ht="21.2" customHeight="1" x14ac:dyDescent="0.25"/>
    <row r="1169" ht="21.2" customHeight="1" x14ac:dyDescent="0.25"/>
    <row r="1170" ht="21.2" customHeight="1" x14ac:dyDescent="0.25"/>
    <row r="1171" ht="21.2" customHeight="1" x14ac:dyDescent="0.25"/>
    <row r="1172" ht="21.2" customHeight="1" x14ac:dyDescent="0.25"/>
    <row r="1173" ht="21.2" customHeight="1" x14ac:dyDescent="0.25"/>
    <row r="1174" ht="21.2" customHeight="1" x14ac:dyDescent="0.25"/>
    <row r="1175" ht="21.2" customHeight="1" x14ac:dyDescent="0.25"/>
    <row r="1176" ht="21.2" customHeight="1" x14ac:dyDescent="0.25"/>
    <row r="1177" ht="21.2" customHeight="1" x14ac:dyDescent="0.25"/>
    <row r="1178" ht="21.2" customHeight="1" x14ac:dyDescent="0.25"/>
    <row r="1179" ht="21.2" customHeight="1" x14ac:dyDescent="0.25"/>
    <row r="1180" ht="21.2" customHeight="1" x14ac:dyDescent="0.25"/>
    <row r="1181" ht="21.2" customHeight="1" x14ac:dyDescent="0.25"/>
    <row r="1182" ht="21.2" customHeight="1" x14ac:dyDescent="0.25"/>
    <row r="1183" ht="21.2" customHeight="1" x14ac:dyDescent="0.25"/>
    <row r="1184" ht="21.2" customHeight="1" x14ac:dyDescent="0.25"/>
    <row r="1185" ht="21.2" customHeight="1" x14ac:dyDescent="0.25"/>
    <row r="1186" ht="21.2" customHeight="1" x14ac:dyDescent="0.25"/>
    <row r="1187" ht="21.2" customHeight="1" x14ac:dyDescent="0.25"/>
    <row r="1188" ht="21.2" customHeight="1" x14ac:dyDescent="0.25"/>
    <row r="1189" ht="21.2" customHeight="1" x14ac:dyDescent="0.25"/>
    <row r="1190" ht="21.2" customHeight="1" x14ac:dyDescent="0.25"/>
    <row r="1191" ht="21.2" customHeight="1" x14ac:dyDescent="0.25"/>
    <row r="1192" ht="21.2" customHeight="1" x14ac:dyDescent="0.25"/>
    <row r="1193" ht="21.2" customHeight="1" x14ac:dyDescent="0.25"/>
    <row r="1194" ht="21.2" customHeight="1" x14ac:dyDescent="0.25"/>
    <row r="1195" ht="21.2" customHeight="1" x14ac:dyDescent="0.25"/>
    <row r="1196" ht="21.2" customHeight="1" x14ac:dyDescent="0.25"/>
    <row r="1197" ht="21.2" customHeight="1" x14ac:dyDescent="0.25"/>
    <row r="1198" ht="21.2" customHeight="1" x14ac:dyDescent="0.25"/>
    <row r="1199" ht="21.2" customHeight="1" x14ac:dyDescent="0.25"/>
    <row r="1200" ht="21.2" customHeight="1" x14ac:dyDescent="0.25"/>
    <row r="1201" ht="21.2" customHeight="1" x14ac:dyDescent="0.25"/>
    <row r="1202" ht="21.2" customHeight="1" x14ac:dyDescent="0.25"/>
    <row r="1203" ht="21.2" customHeight="1" x14ac:dyDescent="0.25"/>
    <row r="1204" ht="21.2" customHeight="1" x14ac:dyDescent="0.25"/>
    <row r="1205" ht="21.2" customHeight="1" x14ac:dyDescent="0.25"/>
    <row r="1206" ht="21.2" customHeight="1" x14ac:dyDescent="0.25"/>
    <row r="1207" ht="21.2" customHeight="1" x14ac:dyDescent="0.25"/>
    <row r="1208" ht="21.2" customHeight="1" x14ac:dyDescent="0.25"/>
    <row r="1209" ht="21.2" customHeight="1" x14ac:dyDescent="0.25"/>
    <row r="1210" ht="21.2" customHeight="1" x14ac:dyDescent="0.25"/>
    <row r="1211" ht="21.2" customHeight="1" x14ac:dyDescent="0.25"/>
    <row r="1212" ht="21.2" customHeight="1" x14ac:dyDescent="0.25"/>
    <row r="1213" ht="21.2" customHeight="1" x14ac:dyDescent="0.25"/>
    <row r="1214" ht="21.2" customHeight="1" x14ac:dyDescent="0.25"/>
    <row r="1215" ht="21.2" customHeight="1" x14ac:dyDescent="0.25"/>
    <row r="1216" ht="21.2" customHeight="1" x14ac:dyDescent="0.25"/>
    <row r="1217" ht="21.2" customHeight="1" x14ac:dyDescent="0.25"/>
    <row r="1218" ht="21.2" customHeight="1" x14ac:dyDescent="0.25"/>
    <row r="1219" ht="21.2" customHeight="1" x14ac:dyDescent="0.25"/>
    <row r="1220" ht="21.2" customHeight="1" x14ac:dyDescent="0.25"/>
    <row r="1221" ht="21.2" customHeight="1" x14ac:dyDescent="0.25"/>
    <row r="1222" ht="21.2" customHeight="1" x14ac:dyDescent="0.25"/>
    <row r="1223" ht="21.2" customHeight="1" x14ac:dyDescent="0.25"/>
    <row r="1224" ht="21.2" customHeight="1" x14ac:dyDescent="0.25"/>
    <row r="1225" ht="21.2" customHeight="1" x14ac:dyDescent="0.25"/>
    <row r="1226" ht="21.2" customHeight="1" x14ac:dyDescent="0.25"/>
    <row r="1227" ht="21.2" customHeight="1" x14ac:dyDescent="0.25"/>
    <row r="1228" ht="21.2" customHeight="1" x14ac:dyDescent="0.25"/>
    <row r="1229" ht="21.2" customHeight="1" x14ac:dyDescent="0.25"/>
    <row r="1230" ht="21.2" customHeight="1" x14ac:dyDescent="0.25"/>
    <row r="1231" ht="21.2" customHeight="1" x14ac:dyDescent="0.25"/>
    <row r="1232" ht="21.2" customHeight="1" x14ac:dyDescent="0.25"/>
    <row r="1233" ht="21.2" customHeight="1" x14ac:dyDescent="0.25"/>
    <row r="1234" ht="21.2" customHeight="1" x14ac:dyDescent="0.25"/>
    <row r="1235" ht="21.2" customHeight="1" x14ac:dyDescent="0.25"/>
    <row r="1236" ht="21.2" customHeight="1" x14ac:dyDescent="0.25"/>
    <row r="1237" ht="21.2" customHeight="1" x14ac:dyDescent="0.25"/>
    <row r="1238" ht="21.2" customHeight="1" x14ac:dyDescent="0.25"/>
    <row r="1239" ht="21.2" customHeight="1" x14ac:dyDescent="0.25"/>
    <row r="1240" ht="21.2" customHeight="1" x14ac:dyDescent="0.25"/>
    <row r="1241" ht="21.2" customHeight="1" x14ac:dyDescent="0.25"/>
    <row r="1242" ht="21.2" customHeight="1" x14ac:dyDescent="0.25"/>
    <row r="1243" ht="21.2" customHeight="1" x14ac:dyDescent="0.25"/>
    <row r="1244" ht="21.2" customHeight="1" x14ac:dyDescent="0.25"/>
    <row r="1245" ht="21.2" customHeight="1" x14ac:dyDescent="0.25"/>
    <row r="1246" ht="21.2" customHeight="1" x14ac:dyDescent="0.25"/>
    <row r="1247" ht="21.2" customHeight="1" x14ac:dyDescent="0.25"/>
    <row r="1248" ht="21.2" customHeight="1" x14ac:dyDescent="0.25"/>
    <row r="1249" ht="21.2" customHeight="1" x14ac:dyDescent="0.25"/>
    <row r="1250" ht="21.2" customHeight="1" x14ac:dyDescent="0.25"/>
    <row r="1251" ht="21.2" customHeight="1" x14ac:dyDescent="0.25"/>
    <row r="1252" ht="21.2" customHeight="1" x14ac:dyDescent="0.25"/>
    <row r="1253" ht="21.2" customHeight="1" x14ac:dyDescent="0.25"/>
    <row r="1254" ht="21.2" customHeight="1" x14ac:dyDescent="0.25"/>
    <row r="1255" ht="21.2" customHeight="1" x14ac:dyDescent="0.25"/>
    <row r="1256" ht="21.2" customHeight="1" x14ac:dyDescent="0.25"/>
    <row r="1257" ht="21.2" customHeight="1" x14ac:dyDescent="0.25"/>
    <row r="1258" ht="21.2" customHeight="1" x14ac:dyDescent="0.25"/>
    <row r="1259" ht="21.2" customHeight="1" x14ac:dyDescent="0.25"/>
    <row r="1260" ht="21.2" customHeight="1" x14ac:dyDescent="0.25"/>
    <row r="1261" ht="21.2" customHeight="1" x14ac:dyDescent="0.25"/>
    <row r="1262" ht="21.2" customHeight="1" x14ac:dyDescent="0.25"/>
  </sheetData>
  <sheetProtection autoFilter="0"/>
  <protectedRanges>
    <protectedRange sqref="F157" name="OrderQty_1"/>
    <protectedRange sqref="F794:F825 F178:F792" name="OrderQty_1_2_1"/>
    <protectedRange sqref="F88:F156" name="OrderQty_2"/>
    <protectedRange sqref="F158:F176" name="OrderQty"/>
  </protectedRanges>
  <sortState xmlns:xlrd2="http://schemas.microsoft.com/office/spreadsheetml/2017/richdata2" ref="A682:E841">
    <sortCondition ref="B161"/>
  </sortState>
  <customSheetViews>
    <customSheetView guid="{0DD695E2-E0D1-449E-A7F8-DCD56F3E02B4}" showPageBreaks="1" showGridLines="0" fitToPage="1" printArea="1" view="pageLayout" topLeftCell="A427">
      <selection activeCell="A437" sqref="A437"/>
      <pageMargins left="0.7" right="0.7" top="0.75" bottom="0.75" header="0.3" footer="0.3"/>
      <pageSetup scale="85" fitToHeight="0" orientation="portrait"/>
      <headerFooter>
        <oddHeader>&amp;L
A&amp;"-,Bold"ll retail prices includes GST and will be reduced by 50% on the last page.&amp;C&amp;"-,Bold"&amp;14REMOTE REORDER LIST (CALGARY)&amp;R&amp;"-,Bold"
Fax to 403-219-3198 or
email to jely@scholastic.ca</oddHeader>
        <oddFooter>&amp;CPage &amp;P of &amp;N&amp;R27 November 2015</oddFooter>
      </headerFooter>
    </customSheetView>
  </customSheetViews>
  <mergeCells count="62">
    <mergeCell ref="F84:G84"/>
    <mergeCell ref="A903:G905"/>
    <mergeCell ref="A793:G793"/>
    <mergeCell ref="D53:E53"/>
    <mergeCell ref="C71:G71"/>
    <mergeCell ref="C55:D55"/>
    <mergeCell ref="A58:G58"/>
    <mergeCell ref="A67:G67"/>
    <mergeCell ref="C66:G66"/>
    <mergeCell ref="C59:G59"/>
    <mergeCell ref="D63:F63"/>
    <mergeCell ref="D62:F62"/>
    <mergeCell ref="A54:B54"/>
    <mergeCell ref="A53:B53"/>
    <mergeCell ref="C56:E56"/>
    <mergeCell ref="A64:G64"/>
    <mergeCell ref="A34:G34"/>
    <mergeCell ref="A36:G36"/>
    <mergeCell ref="A5:G5"/>
    <mergeCell ref="A6:G6"/>
    <mergeCell ref="A8:G8"/>
    <mergeCell ref="A9:G9"/>
    <mergeCell ref="A12:G12"/>
    <mergeCell ref="A20:G20"/>
    <mergeCell ref="A21:G21"/>
    <mergeCell ref="A22:G22"/>
    <mergeCell ref="A25:G26"/>
    <mergeCell ref="A27:G27"/>
    <mergeCell ref="A29:G29"/>
    <mergeCell ref="A31:G31"/>
    <mergeCell ref="C68:G70"/>
    <mergeCell ref="A15:G16"/>
    <mergeCell ref="A17:G17"/>
    <mergeCell ref="A18:G18"/>
    <mergeCell ref="A19:G19"/>
    <mergeCell ref="F40:G42"/>
    <mergeCell ref="A44:G44"/>
    <mergeCell ref="A45:G45"/>
    <mergeCell ref="A57:G57"/>
    <mergeCell ref="A48:G48"/>
    <mergeCell ref="D49:F49"/>
    <mergeCell ref="A50:B50"/>
    <mergeCell ref="A49:B49"/>
    <mergeCell ref="D50:F50"/>
    <mergeCell ref="A65:G65"/>
    <mergeCell ref="A46:G46"/>
    <mergeCell ref="A87:G87"/>
    <mergeCell ref="A157:G157"/>
    <mergeCell ref="A177:G177"/>
    <mergeCell ref="B77:D77"/>
    <mergeCell ref="A68:A70"/>
    <mergeCell ref="B68:B70"/>
    <mergeCell ref="C72:G72"/>
    <mergeCell ref="B75:D75"/>
    <mergeCell ref="B74:D74"/>
    <mergeCell ref="A82:G82"/>
    <mergeCell ref="C83:D83"/>
    <mergeCell ref="E83:G83"/>
    <mergeCell ref="A80:G81"/>
    <mergeCell ref="B79:D79"/>
    <mergeCell ref="B78:D78"/>
    <mergeCell ref="B73:E73"/>
  </mergeCells>
  <phoneticPr fontId="18" type="noConversion"/>
  <conditionalFormatting sqref="A158">
    <cfRule type="duplicateValues" dxfId="20" priority="3"/>
    <cfRule type="duplicateValues" dxfId="19" priority="4"/>
  </conditionalFormatting>
  <dataValidations xWindow="1644" yWindow="534" count="7">
    <dataValidation type="list" showErrorMessage="1" errorTitle="Yes or No?" error="Please select Yes or No" sqref="B66" xr:uid="{00000000-0002-0000-0000-000000000000}">
      <formula1>"&lt;select&gt;, Yes, No"</formula1>
    </dataValidation>
    <dataValidation type="whole" showInputMessage="1" showErrorMessage="1" errorTitle="Account Number Required" error="Please enter your school's account number with Scholastic Book Fair." sqref="G50" xr:uid="{00000000-0002-0000-0000-000001000000}">
      <formula1>100</formula1>
      <formula2>9999999999</formula2>
    </dataValidation>
    <dataValidation type="decimal" allowBlank="1" showInputMessage="1" showErrorMessage="1" errorTitle="STOP" error="Do not enter any information here. " sqref="B71" xr:uid="{00000000-0002-0000-0000-000004000000}">
      <formula1>0.01</formula1>
      <formula2>0.09</formula2>
    </dataValidation>
    <dataValidation allowBlank="1" showInputMessage="1" showErrorMessage="1" promptTitle="Do not modify!" prompt="This field calculates your total per title." sqref="G794:G902 G178:G792" xr:uid="{00000000-0002-0000-0000-000005000000}"/>
    <dataValidation type="whole" allowBlank="1" showInputMessage="1" showErrorMessage="1" errorTitle="Numbers only" error="Please enter only whole numbers." promptTitle="Order quantity" prompt="Enter order quantity here." sqref="F794:F825 F178:F792" xr:uid="{00000000-0002-0000-0000-000006000000}">
      <formula1>0</formula1>
      <formula2>200</formula2>
    </dataValidation>
    <dataValidation type="whole" allowBlank="1" showInputMessage="1" showErrorMessage="1" errorTitle="Numbers only" error="Please enter only whole numbers" sqref="F88:F156" xr:uid="{00000000-0002-0000-0000-000002000000}">
      <formula1>0</formula1>
      <formula2>200</formula2>
    </dataValidation>
    <dataValidation type="decimal" allowBlank="1" showInputMessage="1" showErrorMessage="1" prompt="Enter order quantity here." sqref="F158:F176" xr:uid="{00000000-0002-0000-0000-000003000000}">
      <formula1>0</formula1>
      <formula2>200</formula2>
    </dataValidation>
  </dataValidations>
  <hyperlinks>
    <hyperlink ref="D161" location="Sch_Tools_Bundles_Imgs!A1" display="See Image" xr:uid="{00000000-0004-0000-0000-000001000000}"/>
    <hyperlink ref="D158" location="Sch_Tools_Bundles_Imgs!A1" display="See Image" xr:uid="{00000000-0004-0000-0000-000004000000}"/>
    <hyperlink ref="D159" location="Sch_Tools_Bundles_Imgs!A1" display="See Image" xr:uid="{00000000-0004-0000-0000-000005000000}"/>
    <hyperlink ref="D162" location="Sch_Tools_Bundles_Imgs!A1" display="See Image" xr:uid="{00000000-0004-0000-0000-000007000000}"/>
    <hyperlink ref="D163" location="Sch_Tools_Bundles_Imgs!A1" display="See Image" xr:uid="{00000000-0004-0000-0000-000008000000}"/>
    <hyperlink ref="D164" location="Sch_Tools_Bundles_Imgs!A1" display="See Image" xr:uid="{00000000-0004-0000-0000-000009000000}"/>
    <hyperlink ref="D165" location="Sch_Tools_Bundles_Imgs!A1" display="See Image" xr:uid="{00000000-0004-0000-0000-00000B000000}"/>
  </hyperlinks>
  <pageMargins left="0.511811023622047" right="0.511811023622047" top="0.31496062992126" bottom="0.31496063000000002" header="0.31496062992126" footer="0.118110236220472"/>
  <pageSetup scale="67" firstPageNumber="0" fitToHeight="0" orientation="portrait" useFirstPageNumber="1" r:id="rId1"/>
  <headerFooter differentFirst="1">
    <oddHeader xml:space="preserve">&amp;R&amp;"-,Bold"
</oddHeader>
    <oddFooter>&amp;CPage &amp;P of &amp;N</oddFooter>
  </headerFooter>
  <rowBreaks count="4" manualBreakCount="4">
    <brk id="39" max="16383" man="1"/>
    <brk id="85" max="16383" man="1"/>
    <brk id="134" max="6" man="1"/>
    <brk id="17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644" yWindow="534" count="2">
        <x14:dataValidation type="list" showInputMessage="1" showErrorMessage="1" error="Please select one" xr:uid="{00000000-0002-0000-0000-000007000000}">
          <x14:formula1>
            <xm:f>'drop-down lists'!$A$12:$A$15</xm:f>
          </x14:formula1>
          <xm:sqref>B59</xm:sqref>
        </x14:dataValidation>
        <x14:dataValidation type="list" showErrorMessage="1" errorTitle="Payment method required" error="Please select a payment method." prompt="Select a payment method" xr:uid="{00000000-0002-0000-0000-000008000000}">
          <x14:formula1>
            <xm:f>'drop-down lists'!$A$1:$A$6</xm:f>
          </x14:formula1>
          <xm:sqref>B68:B70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19"/>
  <sheetViews>
    <sheetView view="pageLayout" topLeftCell="A726" zoomScale="110" zoomScaleNormal="100" zoomScalePageLayoutView="110" workbookViewId="0">
      <selection activeCell="J731" sqref="J731"/>
    </sheetView>
  </sheetViews>
  <sheetFormatPr defaultColWidth="9" defaultRowHeight="15" x14ac:dyDescent="0.25"/>
  <cols>
    <col min="1" max="1" width="17.7109375" style="174" customWidth="1"/>
    <col min="2" max="2" width="19.7109375" style="175" bestFit="1" customWidth="1"/>
    <col min="3" max="3" width="38.28515625" customWidth="1"/>
    <col min="4" max="4" width="10.28515625" style="200" customWidth="1"/>
    <col min="5" max="5" width="11.85546875" style="157" customWidth="1"/>
    <col min="6" max="6" width="10.85546875" style="157" customWidth="1"/>
    <col min="7" max="7" width="9" style="157"/>
  </cols>
  <sheetData>
    <row r="1" spans="1:8" ht="16.5" thickBot="1" x14ac:dyDescent="0.3">
      <c r="A1" s="365" t="s">
        <v>11</v>
      </c>
      <c r="B1" s="366"/>
      <c r="C1" s="161" t="str">
        <f>IF(customername="","",customername)</f>
        <v/>
      </c>
      <c r="D1" s="370" t="str">
        <f>IF(delivery="Curbside Pickup at Warehouse / Cueillette à l'auto à l'entrepôt","Curbside Pickup",IF(delivery="Ship to School / Livraison à l’école","Ship to School",IF(delivery="Ship to home / Livraison à domicile","Ship to Home",IF(delivery="Ship to school (Scholastic Dollars Redemption) / Livraison à domicile (Utilisation des récompenses)","Ship to school (rewards)",""))))</f>
        <v/>
      </c>
      <c r="E1" s="371"/>
      <c r="F1" s="372"/>
      <c r="G1" s="162"/>
      <c r="H1" s="162"/>
    </row>
    <row r="2" spans="1:8" ht="16.5" thickBot="1" x14ac:dyDescent="0.3">
      <c r="A2" s="365" t="s">
        <v>12</v>
      </c>
      <c r="B2" s="366"/>
      <c r="C2" s="163" t="str">
        <f>IF(school_name="","",school_name)</f>
        <v/>
      </c>
      <c r="D2" s="196" t="s">
        <v>18</v>
      </c>
      <c r="E2" s="367" t="str">
        <f>IF(acct_num="","",acct_num)</f>
        <v/>
      </c>
      <c r="F2" s="367"/>
      <c r="G2" s="162"/>
    </row>
    <row r="3" spans="1:8" ht="16.5" thickBot="1" x14ac:dyDescent="0.3">
      <c r="A3" s="368" t="s">
        <v>13</v>
      </c>
      <c r="B3" s="369"/>
      <c r="C3" s="164" t="str">
        <f>IF(chairperson="","",chairperson)</f>
        <v/>
      </c>
      <c r="D3" s="197" t="s">
        <v>73</v>
      </c>
      <c r="E3" s="153">
        <f>SUM(E7:E1622)</f>
        <v>0</v>
      </c>
      <c r="F3" s="165" t="str">
        <f>final_due</f>
        <v/>
      </c>
    </row>
    <row r="4" spans="1:8" ht="17.850000000000001" customHeight="1" x14ac:dyDescent="0.35">
      <c r="A4" s="166"/>
      <c r="B4" s="167"/>
      <c r="C4" s="168"/>
      <c r="D4" s="198"/>
      <c r="E4" s="154"/>
      <c r="F4" s="154"/>
    </row>
    <row r="5" spans="1:8" ht="21" x14ac:dyDescent="0.35">
      <c r="A5" s="166"/>
      <c r="B5" s="167"/>
      <c r="C5" s="168" t="str">
        <f>IF(payment="Rewards Redemption / Utiliser les récompenses en produits","REWARDS REDEMPTION","")</f>
        <v/>
      </c>
      <c r="D5" s="198"/>
      <c r="E5" s="154"/>
      <c r="F5" s="154"/>
    </row>
    <row r="6" spans="1:8" ht="15.75" x14ac:dyDescent="0.25">
      <c r="A6" s="216" t="s">
        <v>17</v>
      </c>
      <c r="B6" s="217" t="s">
        <v>16</v>
      </c>
      <c r="C6" s="218" t="s">
        <v>15</v>
      </c>
      <c r="D6" s="199" t="s">
        <v>0</v>
      </c>
      <c r="E6" s="169" t="s">
        <v>14</v>
      </c>
      <c r="F6" s="219" t="s">
        <v>48</v>
      </c>
      <c r="G6"/>
    </row>
    <row r="7" spans="1:8" ht="15.75" x14ac:dyDescent="0.25">
      <c r="A7" s="194">
        <v>22717699</v>
      </c>
      <c r="B7" s="193">
        <v>9781443189132</v>
      </c>
      <c r="C7" s="256" t="s">
        <v>169</v>
      </c>
      <c r="D7" s="194">
        <v>1062</v>
      </c>
      <c r="E7" s="233" t="str">
        <f>IF(VLOOKUP($B:$B,'S25 Warehouse Sale Product List'!$A:$F,6,FALSE)="","",VLOOKUP($B:$B,'S25 Warehouse Sale Product List'!$A:$F,6,FALSE))</f>
        <v/>
      </c>
      <c r="F7" s="232"/>
      <c r="G7"/>
    </row>
    <row r="8" spans="1:8" ht="15.75" x14ac:dyDescent="0.25">
      <c r="A8" s="194">
        <v>35686963</v>
      </c>
      <c r="B8" s="193">
        <v>9781443189156</v>
      </c>
      <c r="C8" s="256" t="s">
        <v>636</v>
      </c>
      <c r="D8" s="194">
        <v>1062</v>
      </c>
      <c r="E8" s="233" t="str">
        <f>IF(VLOOKUP($B:$B,'S25 Warehouse Sale Product List'!$A:$F,6,FALSE)="","",VLOOKUP($B:$B,'S25 Warehouse Sale Product List'!$A:$F,6,FALSE))</f>
        <v/>
      </c>
      <c r="F8" s="232"/>
      <c r="G8"/>
    </row>
    <row r="9" spans="1:8" ht="15.75" x14ac:dyDescent="0.25">
      <c r="A9" s="194">
        <v>3164051</v>
      </c>
      <c r="B9" s="193">
        <v>9781443160025</v>
      </c>
      <c r="C9" s="256" t="s">
        <v>170</v>
      </c>
      <c r="D9" s="194">
        <v>1054</v>
      </c>
      <c r="E9" s="233" t="str">
        <f>IF(VLOOKUP($B:$B,'S25 Warehouse Sale Product List'!$A:$F,6,FALSE)="","",VLOOKUP($B:$B,'S25 Warehouse Sale Product List'!$A:$F,6,FALSE))</f>
        <v/>
      </c>
      <c r="F9" s="232"/>
      <c r="G9"/>
    </row>
    <row r="10" spans="1:8" ht="15.75" x14ac:dyDescent="0.25">
      <c r="A10" s="194">
        <v>68128340</v>
      </c>
      <c r="B10" s="193">
        <v>9781443189491</v>
      </c>
      <c r="C10" s="256" t="s">
        <v>109</v>
      </c>
      <c r="D10" s="194">
        <v>1063</v>
      </c>
      <c r="E10" s="233" t="str">
        <f>IF(VLOOKUP($B:$B,'S25 Warehouse Sale Product List'!$A:$F,6,FALSE)="","",VLOOKUP($B:$B,'S25 Warehouse Sale Product List'!$A:$F,6,FALSE))</f>
        <v/>
      </c>
      <c r="F10" s="232"/>
      <c r="G10"/>
    </row>
    <row r="11" spans="1:8" ht="15.75" x14ac:dyDescent="0.25">
      <c r="A11" s="194">
        <v>3409150</v>
      </c>
      <c r="B11" s="193">
        <v>9781443174343</v>
      </c>
      <c r="C11" s="256" t="s">
        <v>171</v>
      </c>
      <c r="D11" s="194">
        <v>1062</v>
      </c>
      <c r="E11" s="233" t="str">
        <f>IF(VLOOKUP($B:$B,'S25 Warehouse Sale Product List'!$A:$F,6,FALSE)="","",VLOOKUP($B:$B,'S25 Warehouse Sale Product List'!$A:$F,6,FALSE))</f>
        <v/>
      </c>
      <c r="F11" s="232"/>
      <c r="G11"/>
    </row>
    <row r="12" spans="1:8" ht="15.75" x14ac:dyDescent="0.25">
      <c r="A12" s="194">
        <v>3548164</v>
      </c>
      <c r="B12" s="193">
        <v>9781443181341</v>
      </c>
      <c r="C12" s="256" t="s">
        <v>172</v>
      </c>
      <c r="D12" s="194">
        <v>1052</v>
      </c>
      <c r="E12" s="233" t="str">
        <f>IF(VLOOKUP($B:$B,'S25 Warehouse Sale Product List'!$A:$F,6,FALSE)="","",VLOOKUP($B:$B,'S25 Warehouse Sale Product List'!$A:$F,6,FALSE))</f>
        <v/>
      </c>
      <c r="F12" s="232"/>
      <c r="G12"/>
    </row>
    <row r="13" spans="1:8" ht="15.75" x14ac:dyDescent="0.25">
      <c r="A13" s="194">
        <v>89655597</v>
      </c>
      <c r="B13" s="193">
        <v>9781443187596</v>
      </c>
      <c r="C13" s="256" t="s">
        <v>173</v>
      </c>
      <c r="D13" s="194">
        <v>1063</v>
      </c>
      <c r="E13" s="233" t="str">
        <f>IF(VLOOKUP($B:$B,'S25 Warehouse Sale Product List'!$A:$F,6,FALSE)="","",VLOOKUP($B:$B,'S25 Warehouse Sale Product List'!$A:$F,6,FALSE))</f>
        <v/>
      </c>
      <c r="F13" s="232"/>
      <c r="G13"/>
    </row>
    <row r="14" spans="1:8" ht="15.75" x14ac:dyDescent="0.25">
      <c r="A14" s="194">
        <v>37702309</v>
      </c>
      <c r="B14" s="193">
        <v>9781443187992</v>
      </c>
      <c r="C14" s="256" t="s">
        <v>110</v>
      </c>
      <c r="D14" s="194">
        <v>1063</v>
      </c>
      <c r="E14" s="233" t="str">
        <f>IF(VLOOKUP($B:$B,'S25 Warehouse Sale Product List'!$A:$F,6,FALSE)="","",VLOOKUP($B:$B,'S25 Warehouse Sale Product List'!$A:$F,6,FALSE))</f>
        <v/>
      </c>
      <c r="F14" s="232"/>
      <c r="G14"/>
    </row>
    <row r="15" spans="1:8" ht="15.75" x14ac:dyDescent="0.25">
      <c r="A15" s="194">
        <v>86645859</v>
      </c>
      <c r="B15" s="193">
        <v>9781443189644</v>
      </c>
      <c r="C15" s="256" t="s">
        <v>111</v>
      </c>
      <c r="D15" s="194">
        <v>1074</v>
      </c>
      <c r="E15" s="233" t="str">
        <f>IF(VLOOKUP($B:$B,'S25 Warehouse Sale Product List'!$A:$F,6,FALSE)="","",VLOOKUP($B:$B,'S25 Warehouse Sale Product List'!$A:$F,6,FALSE))</f>
        <v/>
      </c>
      <c r="F15" s="232"/>
      <c r="G15"/>
    </row>
    <row r="16" spans="1:8" ht="15.75" x14ac:dyDescent="0.25">
      <c r="A16" s="194">
        <v>3583384</v>
      </c>
      <c r="B16" s="193">
        <v>9781443185288</v>
      </c>
      <c r="C16" s="256" t="s">
        <v>752</v>
      </c>
      <c r="D16" s="194">
        <v>1053</v>
      </c>
      <c r="E16" s="233" t="str">
        <f>IF(VLOOKUP($B:$B,'S25 Warehouse Sale Product List'!$A:$F,6,FALSE)="","",VLOOKUP($B:$B,'S25 Warehouse Sale Product List'!$A:$F,6,FALSE))</f>
        <v/>
      </c>
      <c r="F16" s="232"/>
      <c r="G16"/>
    </row>
    <row r="17" spans="1:7" ht="15.75" x14ac:dyDescent="0.25">
      <c r="A17" s="194">
        <v>95631510</v>
      </c>
      <c r="B17" s="193">
        <v>9781443198318</v>
      </c>
      <c r="C17" s="256" t="s">
        <v>122</v>
      </c>
      <c r="D17" s="194">
        <v>1053</v>
      </c>
      <c r="E17" s="233" t="str">
        <f>IF(VLOOKUP($B:$B,'S25 Warehouse Sale Product List'!$A:$F,6,FALSE)="","",VLOOKUP($B:$B,'S25 Warehouse Sale Product List'!$A:$F,6,FALSE))</f>
        <v/>
      </c>
      <c r="F17" s="232"/>
      <c r="G17"/>
    </row>
    <row r="18" spans="1:7" ht="15.75" x14ac:dyDescent="0.25">
      <c r="A18" s="194">
        <v>3317981</v>
      </c>
      <c r="B18" s="193">
        <v>9781443168748</v>
      </c>
      <c r="C18" s="256" t="s">
        <v>174</v>
      </c>
      <c r="D18" s="194">
        <v>1053</v>
      </c>
      <c r="E18" s="233" t="str">
        <f>IF(VLOOKUP($B:$B,'S25 Warehouse Sale Product List'!$A:$F,6,FALSE)="","",VLOOKUP($B:$B,'S25 Warehouse Sale Product List'!$A:$F,6,FALSE))</f>
        <v/>
      </c>
      <c r="F18" s="232"/>
      <c r="G18"/>
    </row>
    <row r="19" spans="1:7" ht="15.75" x14ac:dyDescent="0.25">
      <c r="A19" s="194">
        <v>87117568</v>
      </c>
      <c r="B19" s="193">
        <v>9781443187077</v>
      </c>
      <c r="C19" s="256" t="s">
        <v>112</v>
      </c>
      <c r="D19" s="194">
        <v>1052</v>
      </c>
      <c r="E19" s="233" t="str">
        <f>IF(VLOOKUP($B:$B,'S25 Warehouse Sale Product List'!$A:$F,6,FALSE)="","",VLOOKUP($B:$B,'S25 Warehouse Sale Product List'!$A:$F,6,FALSE))</f>
        <v/>
      </c>
      <c r="F19" s="232"/>
      <c r="G19"/>
    </row>
    <row r="20" spans="1:7" ht="15.75" x14ac:dyDescent="0.25">
      <c r="A20" s="194">
        <v>58804818</v>
      </c>
      <c r="B20" s="193">
        <v>9781443189149</v>
      </c>
      <c r="C20" s="256" t="s">
        <v>169</v>
      </c>
      <c r="D20" s="194">
        <v>1062</v>
      </c>
      <c r="E20" s="233" t="str">
        <f>IF(VLOOKUP($B:$B,'S25 Warehouse Sale Product List'!$A:$F,6,FALSE)="","",VLOOKUP($B:$B,'S25 Warehouse Sale Product List'!$A:$F,6,FALSE))</f>
        <v/>
      </c>
      <c r="F20" s="232"/>
      <c r="G20"/>
    </row>
    <row r="21" spans="1:7" ht="15.75" x14ac:dyDescent="0.25">
      <c r="A21" s="194">
        <v>3555531</v>
      </c>
      <c r="B21" s="193">
        <v>9781443181631</v>
      </c>
      <c r="C21" s="256" t="s">
        <v>443</v>
      </c>
      <c r="D21" s="194">
        <v>1063</v>
      </c>
      <c r="E21" s="233" t="str">
        <f>IF(VLOOKUP($B:$B,'S25 Warehouse Sale Product List'!$A:$F,6,FALSE)="","",VLOOKUP($B:$B,'S25 Warehouse Sale Product List'!$A:$F,6,FALSE))</f>
        <v/>
      </c>
      <c r="F21" s="232"/>
      <c r="G21"/>
    </row>
    <row r="22" spans="1:7" ht="15.75" x14ac:dyDescent="0.25">
      <c r="A22" s="194">
        <v>3555557</v>
      </c>
      <c r="B22" s="193">
        <v>9781443181648</v>
      </c>
      <c r="C22" s="256" t="s">
        <v>444</v>
      </c>
      <c r="D22" s="194">
        <v>1053</v>
      </c>
      <c r="E22" s="233" t="str">
        <f>IF(VLOOKUP($B:$B,'S25 Warehouse Sale Product List'!$A:$F,6,FALSE)="","",VLOOKUP($B:$B,'S25 Warehouse Sale Product List'!$A:$F,6,FALSE))</f>
        <v/>
      </c>
      <c r="F22" s="232"/>
      <c r="G22"/>
    </row>
    <row r="23" spans="1:7" ht="15.75" x14ac:dyDescent="0.25">
      <c r="A23" s="194">
        <v>3437143</v>
      </c>
      <c r="B23" s="193">
        <v>9781443176392</v>
      </c>
      <c r="C23" s="256" t="s">
        <v>445</v>
      </c>
      <c r="D23" s="194">
        <v>1063</v>
      </c>
      <c r="E23" s="233" t="str">
        <f>IF(VLOOKUP($B:$B,'S25 Warehouse Sale Product List'!$A:$F,6,FALSE)="","",VLOOKUP($B:$B,'S25 Warehouse Sale Product List'!$A:$F,6,FALSE))</f>
        <v/>
      </c>
      <c r="F23" s="232"/>
      <c r="G23"/>
    </row>
    <row r="24" spans="1:7" ht="15.75" x14ac:dyDescent="0.25">
      <c r="A24" s="194">
        <v>12051423</v>
      </c>
      <c r="B24" s="193">
        <v>9781039705579</v>
      </c>
      <c r="C24" s="256" t="s">
        <v>753</v>
      </c>
      <c r="D24" s="194">
        <v>1052</v>
      </c>
      <c r="E24" s="233" t="str">
        <f>IF(VLOOKUP($B:$B,'S25 Warehouse Sale Product List'!$A:$F,6,FALSE)="","",VLOOKUP($B:$B,'S25 Warehouse Sale Product List'!$A:$F,6,FALSE))</f>
        <v/>
      </c>
      <c r="F24" s="232"/>
      <c r="G24"/>
    </row>
    <row r="25" spans="1:7" ht="15.75" x14ac:dyDescent="0.25">
      <c r="A25" s="194">
        <v>2498162</v>
      </c>
      <c r="B25" s="193">
        <v>9781443195997</v>
      </c>
      <c r="C25" s="256" t="s">
        <v>446</v>
      </c>
      <c r="D25" s="194">
        <v>1052</v>
      </c>
      <c r="E25" s="233" t="str">
        <f>IF(VLOOKUP($B:$B,'S25 Warehouse Sale Product List'!$A:$F,6,FALSE)="","",VLOOKUP($B:$B,'S25 Warehouse Sale Product List'!$A:$F,6,FALSE))</f>
        <v/>
      </c>
      <c r="F25" s="232"/>
      <c r="G25"/>
    </row>
    <row r="26" spans="1:7" ht="15.75" x14ac:dyDescent="0.25">
      <c r="A26" s="194">
        <v>1262782</v>
      </c>
      <c r="B26" s="193">
        <v>9780439961257</v>
      </c>
      <c r="C26" s="256" t="s">
        <v>447</v>
      </c>
      <c r="D26" s="194">
        <v>1052</v>
      </c>
      <c r="E26" s="233" t="str">
        <f>IF(VLOOKUP($B:$B,'S25 Warehouse Sale Product List'!$A:$F,6,FALSE)="","",VLOOKUP($B:$B,'S25 Warehouse Sale Product List'!$A:$F,6,FALSE))</f>
        <v/>
      </c>
      <c r="F26" s="232"/>
      <c r="G26"/>
    </row>
    <row r="27" spans="1:7" ht="15.75" x14ac:dyDescent="0.25">
      <c r="A27" s="194">
        <v>3308154</v>
      </c>
      <c r="B27" s="193">
        <v>9781443163682</v>
      </c>
      <c r="C27" s="256" t="s">
        <v>450</v>
      </c>
      <c r="D27" s="194">
        <v>1054</v>
      </c>
      <c r="E27" s="233" t="str">
        <f>IF(VLOOKUP($B:$B,'S25 Warehouse Sale Product List'!$A:$F,6,FALSE)="","",VLOOKUP($B:$B,'S25 Warehouse Sale Product List'!$A:$F,6,FALSE))</f>
        <v/>
      </c>
      <c r="F27" s="232"/>
      <c r="G27"/>
    </row>
    <row r="28" spans="1:7" ht="15.75" x14ac:dyDescent="0.25">
      <c r="A28" s="194">
        <v>3429596</v>
      </c>
      <c r="B28" s="193">
        <v>9781443175340</v>
      </c>
      <c r="C28" s="256" t="s">
        <v>448</v>
      </c>
      <c r="D28" s="194">
        <v>1053</v>
      </c>
      <c r="E28" s="233" t="str">
        <f>IF(VLOOKUP($B:$B,'S25 Warehouse Sale Product List'!$A:$F,6,FALSE)="","",VLOOKUP($B:$B,'S25 Warehouse Sale Product List'!$A:$F,6,FALSE))</f>
        <v/>
      </c>
      <c r="F28" s="232"/>
      <c r="G28"/>
    </row>
    <row r="29" spans="1:7" ht="15.75" x14ac:dyDescent="0.25">
      <c r="A29" s="194">
        <v>3429546</v>
      </c>
      <c r="B29" s="193">
        <v>9781443175302</v>
      </c>
      <c r="C29" s="256" t="s">
        <v>449</v>
      </c>
      <c r="D29" s="194">
        <v>1053</v>
      </c>
      <c r="E29" s="233" t="str">
        <f>IF(VLOOKUP($B:$B,'S25 Warehouse Sale Product List'!$A:$F,6,FALSE)="","",VLOOKUP($B:$B,'S25 Warehouse Sale Product List'!$A:$F,6,FALSE))</f>
        <v/>
      </c>
      <c r="F29" s="232"/>
      <c r="G29"/>
    </row>
    <row r="30" spans="1:7" ht="15.75" x14ac:dyDescent="0.25">
      <c r="A30" s="194">
        <v>79810187</v>
      </c>
      <c r="B30" s="193">
        <v>9781443195461</v>
      </c>
      <c r="C30" s="256" t="s">
        <v>637</v>
      </c>
      <c r="D30" s="194">
        <v>1063</v>
      </c>
      <c r="E30" s="233" t="str">
        <f>IF(VLOOKUP($B:$B,'S25 Warehouse Sale Product List'!$A:$F,6,FALSE)="","",VLOOKUP($B:$B,'S25 Warehouse Sale Product List'!$A:$F,6,FALSE))</f>
        <v/>
      </c>
      <c r="F30" s="232"/>
      <c r="G30"/>
    </row>
    <row r="31" spans="1:7" ht="15.75" x14ac:dyDescent="0.25">
      <c r="A31" s="194">
        <v>3532901</v>
      </c>
      <c r="B31" s="193">
        <v>9781443180719</v>
      </c>
      <c r="C31" s="256" t="s">
        <v>451</v>
      </c>
      <c r="D31" s="194">
        <v>1052</v>
      </c>
      <c r="E31" s="233" t="str">
        <f>IF(VLOOKUP($B:$B,'S25 Warehouse Sale Product List'!$A:$F,6,FALSE)="","",VLOOKUP($B:$B,'S25 Warehouse Sale Product List'!$A:$F,6,FALSE))</f>
        <v/>
      </c>
      <c r="F31" s="232"/>
      <c r="G31"/>
    </row>
    <row r="32" spans="1:7" ht="15.75" x14ac:dyDescent="0.25">
      <c r="A32" s="194">
        <v>43818446</v>
      </c>
      <c r="B32" s="193">
        <v>9781443189125</v>
      </c>
      <c r="C32" s="256" t="s">
        <v>754</v>
      </c>
      <c r="D32" s="194">
        <v>1063</v>
      </c>
      <c r="E32" s="233" t="str">
        <f>IF(VLOOKUP($B:$B,'S25 Warehouse Sale Product List'!$A:$F,6,FALSE)="","",VLOOKUP($B:$B,'S25 Warehouse Sale Product List'!$A:$F,6,FALSE))</f>
        <v/>
      </c>
      <c r="F32" s="232"/>
      <c r="G32"/>
    </row>
    <row r="33" spans="1:7" ht="15.75" x14ac:dyDescent="0.25">
      <c r="A33" s="194">
        <v>3529651</v>
      </c>
      <c r="B33" s="193">
        <v>9781443180665</v>
      </c>
      <c r="C33" s="256" t="s">
        <v>452</v>
      </c>
      <c r="D33" s="194">
        <v>1084</v>
      </c>
      <c r="E33" s="233" t="str">
        <f>IF(VLOOKUP($B:$B,'S25 Warehouse Sale Product List'!$A:$F,6,FALSE)="","",VLOOKUP($B:$B,'S25 Warehouse Sale Product List'!$A:$F,6,FALSE))</f>
        <v/>
      </c>
      <c r="F33" s="232"/>
      <c r="G33"/>
    </row>
    <row r="34" spans="1:7" ht="15.75" x14ac:dyDescent="0.25">
      <c r="A34" s="194">
        <v>3203544</v>
      </c>
      <c r="B34" s="193">
        <v>9781443164092</v>
      </c>
      <c r="C34" s="256" t="s">
        <v>453</v>
      </c>
      <c r="D34" s="194">
        <v>1064</v>
      </c>
      <c r="E34" s="233" t="str">
        <f>IF(VLOOKUP($B:$B,'S25 Warehouse Sale Product List'!$A:$F,6,FALSE)="","",VLOOKUP($B:$B,'S25 Warehouse Sale Product List'!$A:$F,6,FALSE))</f>
        <v/>
      </c>
      <c r="F34" s="232"/>
      <c r="G34"/>
    </row>
    <row r="35" spans="1:7" ht="15.75" x14ac:dyDescent="0.25">
      <c r="A35" s="194">
        <v>3423738</v>
      </c>
      <c r="B35" s="193">
        <v>9781443174923</v>
      </c>
      <c r="C35" s="256" t="s">
        <v>454</v>
      </c>
      <c r="D35" s="194">
        <v>2042</v>
      </c>
      <c r="E35" s="233" t="str">
        <f>IF(VLOOKUP($B:$B,'S25 Warehouse Sale Product List'!$A:$F,6,FALSE)="","",VLOOKUP($B:$B,'S25 Warehouse Sale Product List'!$A:$F,6,FALSE))</f>
        <v/>
      </c>
      <c r="F35" s="232"/>
      <c r="G35"/>
    </row>
    <row r="36" spans="1:7" ht="15.75" x14ac:dyDescent="0.25">
      <c r="A36" s="194">
        <v>3202398</v>
      </c>
      <c r="B36" s="193">
        <v>9781443164047</v>
      </c>
      <c r="C36" s="256" t="s">
        <v>455</v>
      </c>
      <c r="D36" s="194">
        <v>1073</v>
      </c>
      <c r="E36" s="233" t="str">
        <f>IF(VLOOKUP($B:$B,'S25 Warehouse Sale Product List'!$A:$F,6,FALSE)="","",VLOOKUP($B:$B,'S25 Warehouse Sale Product List'!$A:$F,6,FALSE))</f>
        <v/>
      </c>
      <c r="F36" s="232"/>
      <c r="G36"/>
    </row>
    <row r="37" spans="1:7" ht="15.75" x14ac:dyDescent="0.25">
      <c r="A37" s="194">
        <v>11116636</v>
      </c>
      <c r="B37" s="193">
        <v>9781443189842</v>
      </c>
      <c r="C37" s="256" t="s">
        <v>456</v>
      </c>
      <c r="D37" s="194">
        <v>2041</v>
      </c>
      <c r="E37" s="233" t="str">
        <f>IF(VLOOKUP($B:$B,'S25 Warehouse Sale Product List'!$A:$F,6,FALSE)="","",VLOOKUP($B:$B,'S25 Warehouse Sale Product List'!$A:$F,6,FALSE))</f>
        <v/>
      </c>
      <c r="F37" s="232"/>
      <c r="G37"/>
    </row>
    <row r="38" spans="1:7" ht="15.75" x14ac:dyDescent="0.25">
      <c r="A38" s="194">
        <v>41529036</v>
      </c>
      <c r="B38" s="193">
        <v>9781443187138</v>
      </c>
      <c r="C38" s="256" t="s">
        <v>457</v>
      </c>
      <c r="D38" s="194">
        <v>2042</v>
      </c>
      <c r="E38" s="233" t="str">
        <f>IF(VLOOKUP($B:$B,'S25 Warehouse Sale Product List'!$A:$F,6,FALSE)="","",VLOOKUP($B:$B,'S25 Warehouse Sale Product List'!$A:$F,6,FALSE))</f>
        <v/>
      </c>
      <c r="F38" s="232"/>
      <c r="G38"/>
    </row>
    <row r="39" spans="1:7" ht="15.75" x14ac:dyDescent="0.25">
      <c r="A39" s="194">
        <v>3088714</v>
      </c>
      <c r="B39" s="193">
        <v>9781443139205</v>
      </c>
      <c r="C39" s="256" t="s">
        <v>459</v>
      </c>
      <c r="D39" s="194">
        <v>1053</v>
      </c>
      <c r="E39" s="233" t="str">
        <f>IF(VLOOKUP($B:$B,'S25 Warehouse Sale Product List'!$A:$F,6,FALSE)="","",VLOOKUP($B:$B,'S25 Warehouse Sale Product List'!$A:$F,6,FALSE))</f>
        <v/>
      </c>
      <c r="F39" s="232"/>
      <c r="G39"/>
    </row>
    <row r="40" spans="1:7" ht="15.75" x14ac:dyDescent="0.25">
      <c r="A40" s="194">
        <v>3214690</v>
      </c>
      <c r="B40" s="193">
        <v>9781443164405</v>
      </c>
      <c r="C40" s="256" t="s">
        <v>458</v>
      </c>
      <c r="D40" s="194">
        <v>2042</v>
      </c>
      <c r="E40" s="233" t="str">
        <f>IF(VLOOKUP($B:$B,'S25 Warehouse Sale Product List'!$A:$F,6,FALSE)="","",VLOOKUP($B:$B,'S25 Warehouse Sale Product List'!$A:$F,6,FALSE))</f>
        <v/>
      </c>
      <c r="F40" s="232"/>
      <c r="G40"/>
    </row>
    <row r="41" spans="1:7" ht="15.75" x14ac:dyDescent="0.25">
      <c r="A41" s="194">
        <v>3521483</v>
      </c>
      <c r="B41" s="193">
        <v>9781443180542</v>
      </c>
      <c r="C41" s="256" t="s">
        <v>460</v>
      </c>
      <c r="D41" s="194">
        <v>1064</v>
      </c>
      <c r="E41" s="233" t="str">
        <f>IF(VLOOKUP($B:$B,'S25 Warehouse Sale Product List'!$A:$F,6,FALSE)="","",VLOOKUP($B:$B,'S25 Warehouse Sale Product List'!$A:$F,6,FALSE))</f>
        <v/>
      </c>
      <c r="F41" s="232"/>
      <c r="G41"/>
    </row>
    <row r="42" spans="1:7" ht="15.75" x14ac:dyDescent="0.25">
      <c r="A42" s="194">
        <v>3175321</v>
      </c>
      <c r="B42" s="193">
        <v>9781443160186</v>
      </c>
      <c r="C42" s="256" t="s">
        <v>461</v>
      </c>
      <c r="D42" s="194">
        <v>1054</v>
      </c>
      <c r="E42" s="233" t="str">
        <f>IF(VLOOKUP($B:$B,'S25 Warehouse Sale Product List'!$A:$F,6,FALSE)="","",VLOOKUP($B:$B,'S25 Warehouse Sale Product List'!$A:$F,6,FALSE))</f>
        <v/>
      </c>
      <c r="F42" s="232"/>
      <c r="G42"/>
    </row>
    <row r="43" spans="1:7" ht="15.75" x14ac:dyDescent="0.25">
      <c r="A43" s="194">
        <v>22060716</v>
      </c>
      <c r="B43" s="193">
        <v>9781443193580</v>
      </c>
      <c r="C43" s="256" t="s">
        <v>120</v>
      </c>
      <c r="D43" s="194">
        <v>1082</v>
      </c>
      <c r="E43" s="233" t="str">
        <f>IF(VLOOKUP($B:$B,'S25 Warehouse Sale Product List'!$A:$F,6,FALSE)="","",VLOOKUP($B:$B,'S25 Warehouse Sale Product List'!$A:$F,6,FALSE))</f>
        <v/>
      </c>
      <c r="F43" s="232"/>
      <c r="G43"/>
    </row>
    <row r="44" spans="1:7" ht="15.75" x14ac:dyDescent="0.25">
      <c r="A44" s="194">
        <v>1618472</v>
      </c>
      <c r="B44" s="193">
        <v>9780439941563</v>
      </c>
      <c r="C44" s="256" t="s">
        <v>462</v>
      </c>
      <c r="D44" s="194">
        <v>1054</v>
      </c>
      <c r="E44" s="233" t="str">
        <f>IF(VLOOKUP($B:$B,'S25 Warehouse Sale Product List'!$A:$F,6,FALSE)="","",VLOOKUP($B:$B,'S25 Warehouse Sale Product List'!$A:$F,6,FALSE))</f>
        <v/>
      </c>
      <c r="F44" s="232"/>
      <c r="G44"/>
    </row>
    <row r="45" spans="1:7" ht="15.75" x14ac:dyDescent="0.25">
      <c r="A45" s="194">
        <v>83138705</v>
      </c>
      <c r="B45" s="193">
        <v>9781443190428</v>
      </c>
      <c r="C45" s="256" t="s">
        <v>463</v>
      </c>
      <c r="D45" s="194">
        <v>1062</v>
      </c>
      <c r="E45" s="233" t="str">
        <f>IF(VLOOKUP($B:$B,'S25 Warehouse Sale Product List'!$A:$F,6,FALSE)="","",VLOOKUP($B:$B,'S25 Warehouse Sale Product List'!$A:$F,6,FALSE))</f>
        <v/>
      </c>
      <c r="F45" s="232"/>
      <c r="G45"/>
    </row>
    <row r="46" spans="1:7" ht="15.75" x14ac:dyDescent="0.25">
      <c r="A46" s="194">
        <v>92800177</v>
      </c>
      <c r="B46" s="193">
        <v>9781443199087</v>
      </c>
      <c r="C46" s="256" t="s">
        <v>464</v>
      </c>
      <c r="D46" s="194">
        <v>1051</v>
      </c>
      <c r="E46" s="233" t="str">
        <f>IF(VLOOKUP($B:$B,'S25 Warehouse Sale Product List'!$A:$F,6,FALSE)="","",VLOOKUP($B:$B,'S25 Warehouse Sale Product List'!$A:$F,6,FALSE))</f>
        <v/>
      </c>
      <c r="F46" s="232"/>
      <c r="G46"/>
    </row>
    <row r="47" spans="1:7" ht="15.75" x14ac:dyDescent="0.25">
      <c r="A47" s="194">
        <v>3595826</v>
      </c>
      <c r="B47" s="193">
        <v>9781443185967</v>
      </c>
      <c r="C47" s="256" t="s">
        <v>465</v>
      </c>
      <c r="D47" s="194">
        <v>1054</v>
      </c>
      <c r="E47" s="233" t="str">
        <f>IF(VLOOKUP($B:$B,'S25 Warehouse Sale Product List'!$A:$F,6,FALSE)="","",VLOOKUP($B:$B,'S25 Warehouse Sale Product List'!$A:$F,6,FALSE))</f>
        <v/>
      </c>
      <c r="F47" s="232"/>
      <c r="G47"/>
    </row>
    <row r="48" spans="1:7" ht="15.75" x14ac:dyDescent="0.25">
      <c r="A48" s="194">
        <v>3074440</v>
      </c>
      <c r="B48" s="193">
        <v>9781443154840</v>
      </c>
      <c r="C48" s="256" t="s">
        <v>466</v>
      </c>
      <c r="D48" s="194">
        <v>1054</v>
      </c>
      <c r="E48" s="233" t="str">
        <f>IF(VLOOKUP($B:$B,'S25 Warehouse Sale Product List'!$A:$F,6,FALSE)="","",VLOOKUP($B:$B,'S25 Warehouse Sale Product List'!$A:$F,6,FALSE))</f>
        <v/>
      </c>
      <c r="F48" s="232"/>
      <c r="G48"/>
    </row>
    <row r="49" spans="1:7" ht="15.75" x14ac:dyDescent="0.25">
      <c r="A49" s="194">
        <v>3514462</v>
      </c>
      <c r="B49" s="193">
        <v>9781443180320</v>
      </c>
      <c r="C49" s="256" t="s">
        <v>638</v>
      </c>
      <c r="D49" s="194">
        <v>1063</v>
      </c>
      <c r="E49" s="233" t="str">
        <f>IF(VLOOKUP($B:$B,'S25 Warehouse Sale Product List'!$A:$F,6,FALSE)="","",VLOOKUP($B:$B,'S25 Warehouse Sale Product List'!$A:$F,6,FALSE))</f>
        <v/>
      </c>
      <c r="F49" s="232"/>
      <c r="G49"/>
    </row>
    <row r="50" spans="1:7" ht="15.75" x14ac:dyDescent="0.25">
      <c r="A50" s="194">
        <v>51750925</v>
      </c>
      <c r="B50" s="193">
        <v>9781443194921</v>
      </c>
      <c r="C50" s="256" t="s">
        <v>467</v>
      </c>
      <c r="D50" s="194">
        <v>1052</v>
      </c>
      <c r="E50" s="233" t="str">
        <f>IF(VLOOKUP($B:$B,'S25 Warehouse Sale Product List'!$A:$F,6,FALSE)="","",VLOOKUP($B:$B,'S25 Warehouse Sale Product List'!$A:$F,6,FALSE))</f>
        <v/>
      </c>
      <c r="F50" s="232"/>
      <c r="G50"/>
    </row>
    <row r="51" spans="1:7" ht="15.75" x14ac:dyDescent="0.25">
      <c r="A51" s="194">
        <v>3407013</v>
      </c>
      <c r="B51" s="193">
        <v>9781443174091</v>
      </c>
      <c r="C51" s="256" t="s">
        <v>755</v>
      </c>
      <c r="D51" s="194">
        <v>1062</v>
      </c>
      <c r="E51" s="233" t="str">
        <f>IF(VLOOKUP($B:$B,'S25 Warehouse Sale Product List'!$A:$F,6,FALSE)="","",VLOOKUP($B:$B,'S25 Warehouse Sale Product List'!$A:$F,6,FALSE))</f>
        <v/>
      </c>
      <c r="F51" s="232"/>
      <c r="G51"/>
    </row>
    <row r="52" spans="1:7" ht="15.75" x14ac:dyDescent="0.25">
      <c r="A52" s="194">
        <v>3555507</v>
      </c>
      <c r="B52" s="193">
        <v>9781443181518</v>
      </c>
      <c r="C52" s="256" t="s">
        <v>468</v>
      </c>
      <c r="D52" s="194">
        <v>2041</v>
      </c>
      <c r="E52" s="233" t="str">
        <f>IF(VLOOKUP($B:$B,'S25 Warehouse Sale Product List'!$A:$F,6,FALSE)="","",VLOOKUP($B:$B,'S25 Warehouse Sale Product List'!$A:$F,6,FALSE))</f>
        <v/>
      </c>
      <c r="F52" s="232"/>
      <c r="G52"/>
    </row>
    <row r="53" spans="1:7" ht="15.75" x14ac:dyDescent="0.25">
      <c r="A53" s="194">
        <v>65162368</v>
      </c>
      <c r="B53" s="193">
        <v>9781443196222</v>
      </c>
      <c r="C53" s="256" t="s">
        <v>469</v>
      </c>
      <c r="D53" s="194">
        <v>1054</v>
      </c>
      <c r="E53" s="233" t="str">
        <f>IF(VLOOKUP($B:$B,'S25 Warehouse Sale Product List'!$A:$F,6,FALSE)="","",VLOOKUP($B:$B,'S25 Warehouse Sale Product List'!$A:$F,6,FALSE))</f>
        <v/>
      </c>
      <c r="F53" s="232"/>
      <c r="G53"/>
    </row>
    <row r="54" spans="1:7" ht="15.75" x14ac:dyDescent="0.25">
      <c r="A54" s="194">
        <v>3175305</v>
      </c>
      <c r="B54" s="193">
        <v>9781443160391</v>
      </c>
      <c r="C54" s="256" t="s">
        <v>470</v>
      </c>
      <c r="D54" s="194">
        <v>1073</v>
      </c>
      <c r="E54" s="233" t="str">
        <f>IF(VLOOKUP($B:$B,'S25 Warehouse Sale Product List'!$A:$F,6,FALSE)="","",VLOOKUP($B:$B,'S25 Warehouse Sale Product List'!$A:$F,6,FALSE))</f>
        <v/>
      </c>
      <c r="F54" s="232"/>
      <c r="G54"/>
    </row>
    <row r="55" spans="1:7" ht="15.75" x14ac:dyDescent="0.25">
      <c r="A55" s="194">
        <v>3443992</v>
      </c>
      <c r="B55" s="193">
        <v>9781443176071</v>
      </c>
      <c r="C55" s="256" t="s">
        <v>471</v>
      </c>
      <c r="D55" s="194">
        <v>1064</v>
      </c>
      <c r="E55" s="233" t="str">
        <f>IF(VLOOKUP($B:$B,'S25 Warehouse Sale Product List'!$A:$F,6,FALSE)="","",VLOOKUP($B:$B,'S25 Warehouse Sale Product List'!$A:$F,6,FALSE))</f>
        <v/>
      </c>
      <c r="F55" s="232"/>
      <c r="G55"/>
    </row>
    <row r="56" spans="1:7" ht="15.75" x14ac:dyDescent="0.25">
      <c r="A56" s="194">
        <v>12945718</v>
      </c>
      <c r="B56" s="193">
        <v>9781039706101</v>
      </c>
      <c r="C56" s="256" t="s">
        <v>956</v>
      </c>
      <c r="D56" s="194">
        <v>1063</v>
      </c>
      <c r="E56" s="233" t="str">
        <f>IF(VLOOKUP($B:$B,'S25 Warehouse Sale Product List'!$A:$F,6,FALSE)="","",VLOOKUP($B:$B,'S25 Warehouse Sale Product List'!$A:$F,6,FALSE))</f>
        <v/>
      </c>
      <c r="F56" s="232"/>
      <c r="G56"/>
    </row>
    <row r="57" spans="1:7" ht="15.75" x14ac:dyDescent="0.25">
      <c r="A57" s="194">
        <v>57856274</v>
      </c>
      <c r="B57" s="193">
        <v>9781443193818</v>
      </c>
      <c r="C57" s="256" t="s">
        <v>472</v>
      </c>
      <c r="D57" s="194">
        <v>1074</v>
      </c>
      <c r="E57" s="233" t="str">
        <f>IF(VLOOKUP($B:$B,'S25 Warehouse Sale Product List'!$A:$F,6,FALSE)="","",VLOOKUP($B:$B,'S25 Warehouse Sale Product List'!$A:$F,6,FALSE))</f>
        <v/>
      </c>
      <c r="F57" s="232"/>
      <c r="G57"/>
    </row>
    <row r="58" spans="1:7" ht="15.75" x14ac:dyDescent="0.25">
      <c r="A58" s="194">
        <v>64224715</v>
      </c>
      <c r="B58" s="193">
        <v>9781039704404</v>
      </c>
      <c r="C58" s="256" t="s">
        <v>639</v>
      </c>
      <c r="D58" s="194">
        <v>1063</v>
      </c>
      <c r="E58" s="233" t="str">
        <f>IF(VLOOKUP($B:$B,'S25 Warehouse Sale Product List'!$A:$F,6,FALSE)="","",VLOOKUP($B:$B,'S25 Warehouse Sale Product List'!$A:$F,6,FALSE))</f>
        <v/>
      </c>
      <c r="F58" s="232"/>
      <c r="G58"/>
    </row>
    <row r="59" spans="1:7" ht="15.75" x14ac:dyDescent="0.25">
      <c r="A59" s="194">
        <v>3477404</v>
      </c>
      <c r="B59" s="193">
        <v>9781443177382</v>
      </c>
      <c r="C59" s="256" t="s">
        <v>473</v>
      </c>
      <c r="D59" s="194">
        <v>1064</v>
      </c>
      <c r="E59" s="233" t="str">
        <f>IF(VLOOKUP($B:$B,'S25 Warehouse Sale Product List'!$A:$F,6,FALSE)="","",VLOOKUP($B:$B,'S25 Warehouse Sale Product List'!$A:$F,6,FALSE))</f>
        <v/>
      </c>
      <c r="F59" s="232"/>
      <c r="G59"/>
    </row>
    <row r="60" spans="1:7" ht="15.75" x14ac:dyDescent="0.25">
      <c r="A60" s="194">
        <v>3275402</v>
      </c>
      <c r="B60" s="193">
        <v>9781443168175</v>
      </c>
      <c r="C60" s="256" t="s">
        <v>474</v>
      </c>
      <c r="D60" s="194">
        <v>2041</v>
      </c>
      <c r="E60" s="233" t="str">
        <f>IF(VLOOKUP($B:$B,'S25 Warehouse Sale Product List'!$A:$F,6,FALSE)="","",VLOOKUP($B:$B,'S25 Warehouse Sale Product List'!$A:$F,6,FALSE))</f>
        <v/>
      </c>
      <c r="F60" s="232"/>
      <c r="G60"/>
    </row>
    <row r="61" spans="1:7" ht="15.75" x14ac:dyDescent="0.25">
      <c r="A61" s="194">
        <v>2996447</v>
      </c>
      <c r="B61" s="193">
        <v>9781443151290</v>
      </c>
      <c r="C61" s="256" t="s">
        <v>175</v>
      </c>
      <c r="D61" s="194">
        <v>1062</v>
      </c>
      <c r="E61" s="233" t="str">
        <f>IF(VLOOKUP($B:$B,'S25 Warehouse Sale Product List'!$A:$F,6,FALSE)="","",VLOOKUP($B:$B,'S25 Warehouse Sale Product List'!$A:$F,6,FALSE))</f>
        <v/>
      </c>
      <c r="F61" s="232"/>
      <c r="G61"/>
    </row>
    <row r="62" spans="1:7" ht="15.75" x14ac:dyDescent="0.25">
      <c r="A62" s="194">
        <v>3200756</v>
      </c>
      <c r="B62" s="193">
        <v>9781443160971</v>
      </c>
      <c r="C62" s="256" t="s">
        <v>176</v>
      </c>
      <c r="D62" s="194">
        <v>1082</v>
      </c>
      <c r="E62" s="233" t="str">
        <f>IF(VLOOKUP($B:$B,'S25 Warehouse Sale Product List'!$A:$F,6,FALSE)="","",VLOOKUP($B:$B,'S25 Warehouse Sale Product List'!$A:$F,6,FALSE))</f>
        <v/>
      </c>
      <c r="F62" s="232"/>
      <c r="G62"/>
    </row>
    <row r="63" spans="1:7" ht="15.75" x14ac:dyDescent="0.25">
      <c r="A63" s="194">
        <v>3412195</v>
      </c>
      <c r="B63" s="193">
        <v>9781443174572</v>
      </c>
      <c r="C63" s="256" t="s">
        <v>177</v>
      </c>
      <c r="D63" s="194">
        <v>1084</v>
      </c>
      <c r="E63" s="233" t="str">
        <f>IF(VLOOKUP($B:$B,'S25 Warehouse Sale Product List'!$A:$F,6,FALSE)="","",VLOOKUP($B:$B,'S25 Warehouse Sale Product List'!$A:$F,6,FALSE))</f>
        <v/>
      </c>
      <c r="F63" s="232"/>
      <c r="G63"/>
    </row>
    <row r="64" spans="1:7" ht="15.75" x14ac:dyDescent="0.25">
      <c r="A64" s="194">
        <v>69237613</v>
      </c>
      <c r="B64" s="193">
        <v>9781443189699</v>
      </c>
      <c r="C64" s="256" t="s">
        <v>178</v>
      </c>
      <c r="D64" s="194">
        <v>1083</v>
      </c>
      <c r="E64" s="233" t="str">
        <f>IF(VLOOKUP($B:$B,'S25 Warehouse Sale Product List'!$A:$F,6,FALSE)="","",VLOOKUP($B:$B,'S25 Warehouse Sale Product List'!$A:$F,6,FALSE))</f>
        <v/>
      </c>
      <c r="F64" s="232"/>
      <c r="G64"/>
    </row>
    <row r="65" spans="1:7" ht="15.75" x14ac:dyDescent="0.25">
      <c r="A65" s="194">
        <v>3277953</v>
      </c>
      <c r="B65" s="193">
        <v>9781443165853</v>
      </c>
      <c r="C65" s="256" t="s">
        <v>179</v>
      </c>
      <c r="D65" s="194">
        <v>1071</v>
      </c>
      <c r="E65" s="233" t="str">
        <f>IF(VLOOKUP($B:$B,'S25 Warehouse Sale Product List'!$A:$F,6,FALSE)="","",VLOOKUP($B:$B,'S25 Warehouse Sale Product List'!$A:$F,6,FALSE))</f>
        <v/>
      </c>
      <c r="F65" s="232"/>
      <c r="G65"/>
    </row>
    <row r="66" spans="1:7" ht="15.75" x14ac:dyDescent="0.25">
      <c r="A66" s="194">
        <v>12270075</v>
      </c>
      <c r="B66" s="193">
        <v>9781443188678</v>
      </c>
      <c r="C66" s="256" t="s">
        <v>180</v>
      </c>
      <c r="D66" s="194">
        <v>2041</v>
      </c>
      <c r="E66" s="233" t="str">
        <f>IF(VLOOKUP($B:$B,'S25 Warehouse Sale Product List'!$A:$F,6,FALSE)="","",VLOOKUP($B:$B,'S25 Warehouse Sale Product List'!$A:$F,6,FALSE))</f>
        <v/>
      </c>
      <c r="F66" s="232"/>
      <c r="G66"/>
    </row>
    <row r="67" spans="1:7" ht="15.75" x14ac:dyDescent="0.25">
      <c r="A67" s="194">
        <v>3227213</v>
      </c>
      <c r="B67" s="193">
        <v>9781443164504</v>
      </c>
      <c r="C67" s="256" t="s">
        <v>181</v>
      </c>
      <c r="D67" s="194">
        <v>1073</v>
      </c>
      <c r="E67" s="233" t="str">
        <f>IF(VLOOKUP($B:$B,'S25 Warehouse Sale Product List'!$A:$F,6,FALSE)="","",VLOOKUP($B:$B,'S25 Warehouse Sale Product List'!$A:$F,6,FALSE))</f>
        <v/>
      </c>
      <c r="F67" s="232"/>
      <c r="G67"/>
    </row>
    <row r="68" spans="1:7" ht="15.75" x14ac:dyDescent="0.25">
      <c r="A68" s="194">
        <v>3181229</v>
      </c>
      <c r="B68" s="193">
        <v>9781443160308</v>
      </c>
      <c r="C68" s="256" t="s">
        <v>182</v>
      </c>
      <c r="D68" s="194">
        <v>1074</v>
      </c>
      <c r="E68" s="233" t="str">
        <f>IF(VLOOKUP($B:$B,'S25 Warehouse Sale Product List'!$A:$F,6,FALSE)="","",VLOOKUP($B:$B,'S25 Warehouse Sale Product List'!$A:$F,6,FALSE))</f>
        <v/>
      </c>
      <c r="F68" s="232"/>
      <c r="G68"/>
    </row>
    <row r="69" spans="1:7" ht="15.75" x14ac:dyDescent="0.25">
      <c r="A69" s="194">
        <v>3357573</v>
      </c>
      <c r="B69" s="193">
        <v>9781443169851</v>
      </c>
      <c r="C69" s="256" t="s">
        <v>183</v>
      </c>
      <c r="D69" s="194">
        <v>1072</v>
      </c>
      <c r="E69" s="233" t="str">
        <f>IF(VLOOKUP($B:$B,'S25 Warehouse Sale Product List'!$A:$F,6,FALSE)="","",VLOOKUP($B:$B,'S25 Warehouse Sale Product List'!$A:$F,6,FALSE))</f>
        <v/>
      </c>
      <c r="F69" s="232"/>
      <c r="G69"/>
    </row>
    <row r="70" spans="1:7" ht="15.75" x14ac:dyDescent="0.25">
      <c r="A70" s="194">
        <v>3406883</v>
      </c>
      <c r="B70" s="193">
        <v>9781443174077</v>
      </c>
      <c r="C70" s="256" t="s">
        <v>184</v>
      </c>
      <c r="D70" s="194">
        <v>1072</v>
      </c>
      <c r="E70" s="233" t="str">
        <f>IF(VLOOKUP($B:$B,'S25 Warehouse Sale Product List'!$A:$F,6,FALSE)="","",VLOOKUP($B:$B,'S25 Warehouse Sale Product List'!$A:$F,6,FALSE))</f>
        <v/>
      </c>
      <c r="F70" s="232"/>
      <c r="G70"/>
    </row>
    <row r="71" spans="1:7" ht="15.75" x14ac:dyDescent="0.25">
      <c r="A71" s="194">
        <v>3444239</v>
      </c>
      <c r="B71" s="193">
        <v>9781443176163</v>
      </c>
      <c r="C71" s="256" t="s">
        <v>185</v>
      </c>
      <c r="D71" s="194">
        <v>1072</v>
      </c>
      <c r="E71" s="233" t="str">
        <f>IF(VLOOKUP($B:$B,'S25 Warehouse Sale Product List'!$A:$F,6,FALSE)="","",VLOOKUP($B:$B,'S25 Warehouse Sale Product List'!$A:$F,6,FALSE))</f>
        <v/>
      </c>
      <c r="F71" s="232"/>
      <c r="G71"/>
    </row>
    <row r="72" spans="1:7" ht="15.75" x14ac:dyDescent="0.25">
      <c r="A72" s="194">
        <v>28236929</v>
      </c>
      <c r="B72" s="193">
        <v>9781443190749</v>
      </c>
      <c r="C72" s="256" t="s">
        <v>113</v>
      </c>
      <c r="D72" s="194">
        <v>1074</v>
      </c>
      <c r="E72" s="233" t="str">
        <f>IF(VLOOKUP($B:$B,'S25 Warehouse Sale Product List'!$A:$F,6,FALSE)="","",VLOOKUP($B:$B,'S25 Warehouse Sale Product List'!$A:$F,6,FALSE))</f>
        <v/>
      </c>
      <c r="F72" s="232"/>
      <c r="G72"/>
    </row>
    <row r="73" spans="1:7" ht="15.75" x14ac:dyDescent="0.25">
      <c r="A73" s="194">
        <v>3406875</v>
      </c>
      <c r="B73" s="193">
        <v>9781443173957</v>
      </c>
      <c r="C73" s="256" t="s">
        <v>475</v>
      </c>
      <c r="D73" s="194">
        <v>1073</v>
      </c>
      <c r="E73" s="233" t="str">
        <f>IF(VLOOKUP($B:$B,'S25 Warehouse Sale Product List'!$A:$F,6,FALSE)="","",VLOOKUP($B:$B,'S25 Warehouse Sale Product List'!$A:$F,6,FALSE))</f>
        <v/>
      </c>
      <c r="F73" s="232"/>
      <c r="G73"/>
    </row>
    <row r="74" spans="1:7" ht="15.75" x14ac:dyDescent="0.25">
      <c r="A74" s="194">
        <v>3444081</v>
      </c>
      <c r="B74" s="193">
        <v>9781443176101</v>
      </c>
      <c r="C74" s="256" t="s">
        <v>186</v>
      </c>
      <c r="D74" s="194">
        <v>1073</v>
      </c>
      <c r="E74" s="233" t="str">
        <f>IF(VLOOKUP($B:$B,'S25 Warehouse Sale Product List'!$A:$F,6,FALSE)="","",VLOOKUP($B:$B,'S25 Warehouse Sale Product List'!$A:$F,6,FALSE))</f>
        <v/>
      </c>
      <c r="F74" s="232"/>
      <c r="G74"/>
    </row>
    <row r="75" spans="1:7" ht="15.75" x14ac:dyDescent="0.25">
      <c r="A75" s="194">
        <v>3583988</v>
      </c>
      <c r="B75" s="193">
        <v>9781443185226</v>
      </c>
      <c r="C75" s="256" t="s">
        <v>115</v>
      </c>
      <c r="D75" s="194">
        <v>1063</v>
      </c>
      <c r="E75" s="233" t="str">
        <f>IF(VLOOKUP($B:$B,'S25 Warehouse Sale Product List'!$A:$F,6,FALSE)="","",VLOOKUP($B:$B,'S25 Warehouse Sale Product List'!$A:$F,6,FALSE))</f>
        <v/>
      </c>
      <c r="F75" s="232"/>
      <c r="G75"/>
    </row>
    <row r="76" spans="1:7" ht="15.75" x14ac:dyDescent="0.25">
      <c r="A76" s="194">
        <v>3583996</v>
      </c>
      <c r="B76" s="193">
        <v>9781443185233</v>
      </c>
      <c r="C76" s="256" t="s">
        <v>116</v>
      </c>
      <c r="D76" s="194">
        <v>1063</v>
      </c>
      <c r="E76" s="233" t="str">
        <f>IF(VLOOKUP($B:$B,'S25 Warehouse Sale Product List'!$A:$F,6,FALSE)="","",VLOOKUP($B:$B,'S25 Warehouse Sale Product List'!$A:$F,6,FALSE))</f>
        <v/>
      </c>
      <c r="F76" s="232"/>
      <c r="G76"/>
    </row>
    <row r="77" spans="1:7" ht="15.75" x14ac:dyDescent="0.25">
      <c r="A77" s="194">
        <v>23326247</v>
      </c>
      <c r="B77" s="193">
        <v>9781443197816</v>
      </c>
      <c r="C77" s="256" t="s">
        <v>187</v>
      </c>
      <c r="D77" s="194">
        <v>1063</v>
      </c>
      <c r="E77" s="233" t="str">
        <f>IF(VLOOKUP($B:$B,'S25 Warehouse Sale Product List'!$A:$F,6,FALSE)="","",VLOOKUP($B:$B,'S25 Warehouse Sale Product List'!$A:$F,6,FALSE))</f>
        <v/>
      </c>
      <c r="F77" s="232"/>
      <c r="G77"/>
    </row>
    <row r="78" spans="1:7" ht="15.75" x14ac:dyDescent="0.25">
      <c r="A78" s="194">
        <v>3532935</v>
      </c>
      <c r="B78" s="193">
        <v>9781443180764</v>
      </c>
      <c r="C78" s="256" t="s">
        <v>197</v>
      </c>
      <c r="D78" s="194">
        <v>1073</v>
      </c>
      <c r="E78" s="233" t="str">
        <f>IF(VLOOKUP($B:$B,'S25 Warehouse Sale Product List'!$A:$F,6,FALSE)="","",VLOOKUP($B:$B,'S25 Warehouse Sale Product List'!$A:$F,6,FALSE))</f>
        <v/>
      </c>
      <c r="F78" s="232"/>
      <c r="G78"/>
    </row>
    <row r="79" spans="1:7" ht="15.75" x14ac:dyDescent="0.25">
      <c r="A79" s="194">
        <v>3602548</v>
      </c>
      <c r="B79" s="193">
        <v>9781443185790</v>
      </c>
      <c r="C79" s="256" t="s">
        <v>188</v>
      </c>
      <c r="D79" s="194">
        <v>1082</v>
      </c>
      <c r="E79" s="233" t="str">
        <f>IF(VLOOKUP($B:$B,'S25 Warehouse Sale Product List'!$A:$F,6,FALSE)="","",VLOOKUP($B:$B,'S25 Warehouse Sale Product List'!$A:$F,6,FALSE))</f>
        <v/>
      </c>
      <c r="F79" s="232"/>
      <c r="G79"/>
    </row>
    <row r="80" spans="1:7" ht="15.75" x14ac:dyDescent="0.25">
      <c r="A80" s="194">
        <v>55374296</v>
      </c>
      <c r="B80" s="193">
        <v>9781443187206</v>
      </c>
      <c r="C80" s="256" t="s">
        <v>118</v>
      </c>
      <c r="D80" s="194">
        <v>1082</v>
      </c>
      <c r="E80" s="233" t="str">
        <f>IF(VLOOKUP($B:$B,'S25 Warehouse Sale Product List'!$A:$F,6,FALSE)="","",VLOOKUP($B:$B,'S25 Warehouse Sale Product List'!$A:$F,6,FALSE))</f>
        <v/>
      </c>
      <c r="F80" s="232"/>
      <c r="G80"/>
    </row>
    <row r="81" spans="1:7" ht="15.75" x14ac:dyDescent="0.25">
      <c r="A81" s="194">
        <v>27531668</v>
      </c>
      <c r="B81" s="193">
        <v>9781443191227</v>
      </c>
      <c r="C81" s="256" t="s">
        <v>119</v>
      </c>
      <c r="D81" s="194">
        <v>1084</v>
      </c>
      <c r="E81" s="233" t="str">
        <f>IF(VLOOKUP($B:$B,'S25 Warehouse Sale Product List'!$A:$F,6,FALSE)="","",VLOOKUP($B:$B,'S25 Warehouse Sale Product List'!$A:$F,6,FALSE))</f>
        <v/>
      </c>
      <c r="F81" s="232"/>
      <c r="G81"/>
    </row>
    <row r="82" spans="1:7" ht="15.75" x14ac:dyDescent="0.25">
      <c r="A82" s="194">
        <v>88009309</v>
      </c>
      <c r="B82" s="193">
        <v>9781443190640</v>
      </c>
      <c r="C82" s="256" t="s">
        <v>189</v>
      </c>
      <c r="D82" s="194">
        <v>1064</v>
      </c>
      <c r="E82" s="233" t="str">
        <f>IF(VLOOKUP($B:$B,'S25 Warehouse Sale Product List'!$A:$F,6,FALSE)="","",VLOOKUP($B:$B,'S25 Warehouse Sale Product List'!$A:$F,6,FALSE))</f>
        <v/>
      </c>
      <c r="F82" s="232"/>
      <c r="G82"/>
    </row>
    <row r="83" spans="1:7" ht="15.75" x14ac:dyDescent="0.25">
      <c r="A83" s="194">
        <v>29686483</v>
      </c>
      <c r="B83" s="193">
        <v>9781039701588</v>
      </c>
      <c r="C83" s="256" t="s">
        <v>640</v>
      </c>
      <c r="D83" s="194">
        <v>1061</v>
      </c>
      <c r="E83" s="233" t="str">
        <f>IF(VLOOKUP($B:$B,'S25 Warehouse Sale Product List'!$A:$F,6,FALSE)="","",VLOOKUP($B:$B,'S25 Warehouse Sale Product List'!$A:$F,6,FALSE))</f>
        <v/>
      </c>
      <c r="F83" s="232"/>
      <c r="G83"/>
    </row>
    <row r="84" spans="1:7" ht="15.75" x14ac:dyDescent="0.25">
      <c r="A84" s="194">
        <v>3464881</v>
      </c>
      <c r="B84" s="193">
        <v>9781443177276</v>
      </c>
      <c r="C84" s="256" t="s">
        <v>190</v>
      </c>
      <c r="D84" s="194">
        <v>1073</v>
      </c>
      <c r="E84" s="233" t="str">
        <f>IF(VLOOKUP($B:$B,'S25 Warehouse Sale Product List'!$A:$F,6,FALSE)="","",VLOOKUP($B:$B,'S25 Warehouse Sale Product List'!$A:$F,6,FALSE))</f>
        <v/>
      </c>
      <c r="F84" s="232"/>
      <c r="G84"/>
    </row>
    <row r="85" spans="1:7" ht="15.75" x14ac:dyDescent="0.25">
      <c r="A85" s="194">
        <v>71298267</v>
      </c>
      <c r="B85" s="193">
        <v>9781443193610</v>
      </c>
      <c r="C85" s="256" t="s">
        <v>191</v>
      </c>
      <c r="D85" s="194">
        <v>1064</v>
      </c>
      <c r="E85" s="233" t="str">
        <f>IF(VLOOKUP($B:$B,'S25 Warehouse Sale Product List'!$A:$F,6,FALSE)="","",VLOOKUP($B:$B,'S25 Warehouse Sale Product List'!$A:$F,6,FALSE))</f>
        <v/>
      </c>
      <c r="F85" s="232"/>
      <c r="G85"/>
    </row>
    <row r="86" spans="1:7" ht="15.75" x14ac:dyDescent="0.25">
      <c r="A86" s="194">
        <v>3606178</v>
      </c>
      <c r="B86" s="193">
        <v>9781443185899</v>
      </c>
      <c r="C86" s="256" t="s">
        <v>114</v>
      </c>
      <c r="D86" s="194">
        <v>1074</v>
      </c>
      <c r="E86" s="233" t="str">
        <f>IF(VLOOKUP($B:$B,'S25 Warehouse Sale Product List'!$A:$F,6,FALSE)="","",VLOOKUP($B:$B,'S25 Warehouse Sale Product List'!$A:$F,6,FALSE))</f>
        <v/>
      </c>
      <c r="F86" s="232"/>
      <c r="G86"/>
    </row>
    <row r="87" spans="1:7" ht="15.75" x14ac:dyDescent="0.25">
      <c r="A87" s="194">
        <v>3180784</v>
      </c>
      <c r="B87" s="193">
        <v>9781443160537</v>
      </c>
      <c r="C87" s="256" t="s">
        <v>192</v>
      </c>
      <c r="D87" s="194">
        <v>1071</v>
      </c>
      <c r="E87" s="233" t="str">
        <f>IF(VLOOKUP($B:$B,'S25 Warehouse Sale Product List'!$A:$F,6,FALSE)="","",VLOOKUP($B:$B,'S25 Warehouse Sale Product List'!$A:$F,6,FALSE))</f>
        <v/>
      </c>
      <c r="F87" s="232"/>
      <c r="G87"/>
    </row>
    <row r="88" spans="1:7" ht="15.75" x14ac:dyDescent="0.25">
      <c r="A88" s="194">
        <v>2858928</v>
      </c>
      <c r="B88" s="193">
        <v>9781443145244</v>
      </c>
      <c r="C88" s="256" t="s">
        <v>193</v>
      </c>
      <c r="D88" s="194">
        <v>1072</v>
      </c>
      <c r="E88" s="233" t="str">
        <f>IF(VLOOKUP($B:$B,'S25 Warehouse Sale Product List'!$A:$F,6,FALSE)="","",VLOOKUP($B:$B,'S25 Warehouse Sale Product List'!$A:$F,6,FALSE))</f>
        <v/>
      </c>
      <c r="F88" s="232"/>
      <c r="G88"/>
    </row>
    <row r="89" spans="1:7" ht="15.75" x14ac:dyDescent="0.25">
      <c r="A89" s="194">
        <v>3137371</v>
      </c>
      <c r="B89" s="193">
        <v>9781443159180</v>
      </c>
      <c r="C89" s="256" t="s">
        <v>194</v>
      </c>
      <c r="D89" s="194">
        <v>1072</v>
      </c>
      <c r="E89" s="233" t="str">
        <f>IF(VLOOKUP($B:$B,'S25 Warehouse Sale Product List'!$A:$F,6,FALSE)="","",VLOOKUP($B:$B,'S25 Warehouse Sale Product List'!$A:$F,6,FALSE))</f>
        <v/>
      </c>
      <c r="F89" s="232"/>
      <c r="G89"/>
    </row>
    <row r="90" spans="1:7" ht="15.75" x14ac:dyDescent="0.25">
      <c r="A90" s="194">
        <v>3605336</v>
      </c>
      <c r="B90" s="193">
        <v>9781443185844</v>
      </c>
      <c r="C90" s="256" t="s">
        <v>121</v>
      </c>
      <c r="D90" s="194">
        <v>1072</v>
      </c>
      <c r="E90" s="233" t="str">
        <f>IF(VLOOKUP($B:$B,'S25 Warehouse Sale Product List'!$A:$F,6,FALSE)="","",VLOOKUP($B:$B,'S25 Warehouse Sale Product List'!$A:$F,6,FALSE))</f>
        <v/>
      </c>
      <c r="F90" s="232"/>
      <c r="G90"/>
    </row>
    <row r="91" spans="1:7" ht="15.75" x14ac:dyDescent="0.25">
      <c r="A91" s="194">
        <v>3553428</v>
      </c>
      <c r="B91" s="193">
        <v>9781443181440</v>
      </c>
      <c r="C91" s="256" t="s">
        <v>195</v>
      </c>
      <c r="D91" s="194">
        <v>1074</v>
      </c>
      <c r="E91" s="233" t="str">
        <f>IF(VLOOKUP($B:$B,'S25 Warehouse Sale Product List'!$A:$F,6,FALSE)="","",VLOOKUP($B:$B,'S25 Warehouse Sale Product List'!$A:$F,6,FALSE))</f>
        <v/>
      </c>
      <c r="F91" s="232"/>
      <c r="G91"/>
    </row>
    <row r="92" spans="1:7" ht="15.75" x14ac:dyDescent="0.25">
      <c r="A92" s="194">
        <v>72144636</v>
      </c>
      <c r="B92" s="193">
        <v>9781443195331</v>
      </c>
      <c r="C92" s="256" t="s">
        <v>756</v>
      </c>
      <c r="D92" s="194">
        <v>1074</v>
      </c>
      <c r="E92" s="233" t="str">
        <f>IF(VLOOKUP($B:$B,'S25 Warehouse Sale Product List'!$A:$F,6,FALSE)="","",VLOOKUP($B:$B,'S25 Warehouse Sale Product List'!$A:$F,6,FALSE))</f>
        <v/>
      </c>
      <c r="F92" s="232"/>
      <c r="G92"/>
    </row>
    <row r="93" spans="1:7" ht="15.75" x14ac:dyDescent="0.25">
      <c r="A93" s="194">
        <v>3286384</v>
      </c>
      <c r="B93" s="193">
        <v>9781443168564</v>
      </c>
      <c r="C93" s="256" t="s">
        <v>196</v>
      </c>
      <c r="D93" s="194">
        <v>1072</v>
      </c>
      <c r="E93" s="233" t="str">
        <f>IF(VLOOKUP($B:$B,'S25 Warehouse Sale Product List'!$A:$F,6,FALSE)="","",VLOOKUP($B:$B,'S25 Warehouse Sale Product List'!$A:$F,6,FALSE))</f>
        <v/>
      </c>
      <c r="F93" s="232"/>
      <c r="G93"/>
    </row>
    <row r="94" spans="1:7" ht="15.75" x14ac:dyDescent="0.25">
      <c r="A94" s="194">
        <v>3554872</v>
      </c>
      <c r="B94" s="193">
        <v>9781443181563</v>
      </c>
      <c r="C94" s="256" t="s">
        <v>117</v>
      </c>
      <c r="D94" s="194">
        <v>1083</v>
      </c>
      <c r="E94" s="233" t="str">
        <f>IF(VLOOKUP($B:$B,'S25 Warehouse Sale Product List'!$A:$F,6,FALSE)="","",VLOOKUP($B:$B,'S25 Warehouse Sale Product List'!$A:$F,6,FALSE))</f>
        <v/>
      </c>
      <c r="F94" s="232"/>
      <c r="G94"/>
    </row>
    <row r="95" spans="1:7" ht="15.75" x14ac:dyDescent="0.25">
      <c r="A95" s="194">
        <v>52501771</v>
      </c>
      <c r="B95" s="193">
        <v>9781443196284</v>
      </c>
      <c r="C95" s="256" t="s">
        <v>757</v>
      </c>
      <c r="D95" s="194">
        <v>1071</v>
      </c>
      <c r="E95" s="233" t="str">
        <f>IF(VLOOKUP($B:$B,'S25 Warehouse Sale Product List'!$A:$F,6,FALSE)="","",VLOOKUP($B:$B,'S25 Warehouse Sale Product List'!$A:$F,6,FALSE))</f>
        <v/>
      </c>
      <c r="F95" s="232"/>
      <c r="G95"/>
    </row>
    <row r="96" spans="1:7" ht="15.75" x14ac:dyDescent="0.25">
      <c r="A96" s="194">
        <v>3075969</v>
      </c>
      <c r="B96" s="193">
        <v>9781443155014</v>
      </c>
      <c r="C96" s="256" t="s">
        <v>758</v>
      </c>
      <c r="D96" s="194">
        <v>1083</v>
      </c>
      <c r="E96" s="233" t="str">
        <f>IF(VLOOKUP($B:$B,'S25 Warehouse Sale Product List'!$A:$F,6,FALSE)="","",VLOOKUP($B:$B,'S25 Warehouse Sale Product List'!$A:$F,6,FALSE))</f>
        <v/>
      </c>
      <c r="F96" s="234"/>
      <c r="G96"/>
    </row>
    <row r="97" spans="1:7" ht="15.75" x14ac:dyDescent="0.25">
      <c r="A97" s="194">
        <v>63407992</v>
      </c>
      <c r="B97" s="193">
        <v>9781039705791</v>
      </c>
      <c r="C97" s="256" t="s">
        <v>759</v>
      </c>
      <c r="D97" s="194">
        <v>1083</v>
      </c>
      <c r="E97" s="233" t="str">
        <f>IF(VLOOKUP($B:$B,'S25 Warehouse Sale Product List'!$A:$F,6,FALSE)="","",VLOOKUP($B:$B,'S25 Warehouse Sale Product List'!$A:$F,6,FALSE))</f>
        <v/>
      </c>
      <c r="F97" s="234"/>
      <c r="G97"/>
    </row>
    <row r="98" spans="1:7" ht="15.75" x14ac:dyDescent="0.25">
      <c r="A98" s="194">
        <v>98257811</v>
      </c>
      <c r="B98" s="193">
        <v>9781443191159</v>
      </c>
      <c r="C98" s="256" t="s">
        <v>123</v>
      </c>
      <c r="D98" s="194">
        <v>1083</v>
      </c>
      <c r="E98" s="233" t="str">
        <f>IF(VLOOKUP($B:$B,'S25 Warehouse Sale Product List'!$A:$F,6,FALSE)="","",VLOOKUP($B:$B,'S25 Warehouse Sale Product List'!$A:$F,6,FALSE))</f>
        <v/>
      </c>
      <c r="F98" s="232"/>
      <c r="G98"/>
    </row>
    <row r="99" spans="1:7" ht="15.75" x14ac:dyDescent="0.25">
      <c r="A99" s="194">
        <v>3458660</v>
      </c>
      <c r="B99" s="193">
        <v>9781443177184</v>
      </c>
      <c r="C99" s="256" t="s">
        <v>198</v>
      </c>
      <c r="D99" s="194">
        <v>1084</v>
      </c>
      <c r="E99" s="233" t="str">
        <f>IF(VLOOKUP($B:$B,'S25 Warehouse Sale Product List'!$A:$F,6,FALSE)="","",VLOOKUP($B:$B,'S25 Warehouse Sale Product List'!$A:$F,6,FALSE))</f>
        <v/>
      </c>
      <c r="F99" s="232"/>
      <c r="G99"/>
    </row>
    <row r="100" spans="1:7" ht="15.75" x14ac:dyDescent="0.25">
      <c r="A100" s="194">
        <v>3134658</v>
      </c>
      <c r="B100" s="193">
        <v>9781443157872</v>
      </c>
      <c r="C100" s="256" t="s">
        <v>200</v>
      </c>
      <c r="D100" s="194">
        <v>1083</v>
      </c>
      <c r="E100" s="233" t="str">
        <f>IF(VLOOKUP($B:$B,'S25 Warehouse Sale Product List'!$A:$F,6,FALSE)="","",VLOOKUP($B:$B,'S25 Warehouse Sale Product List'!$A:$F,6,FALSE))</f>
        <v/>
      </c>
      <c r="F100" s="232"/>
      <c r="G100"/>
    </row>
    <row r="101" spans="1:7" ht="15.75" x14ac:dyDescent="0.25">
      <c r="A101" s="194">
        <v>3134583</v>
      </c>
      <c r="B101" s="193">
        <v>9781443157810</v>
      </c>
      <c r="C101" s="256" t="s">
        <v>199</v>
      </c>
      <c r="D101" s="194">
        <v>1083</v>
      </c>
      <c r="E101" s="233" t="str">
        <f>IF(VLOOKUP($B:$B,'S25 Warehouse Sale Product List'!$A:$F,6,FALSE)="","",VLOOKUP($B:$B,'S25 Warehouse Sale Product List'!$A:$F,6,FALSE))</f>
        <v/>
      </c>
      <c r="F101" s="232"/>
      <c r="G101"/>
    </row>
    <row r="102" spans="1:7" ht="15.75" x14ac:dyDescent="0.25">
      <c r="A102" s="194">
        <v>3437028</v>
      </c>
      <c r="B102" s="193">
        <v>9781443176422</v>
      </c>
      <c r="C102" s="256" t="s">
        <v>641</v>
      </c>
      <c r="D102" s="194">
        <v>1071</v>
      </c>
      <c r="E102" s="233" t="str">
        <f>IF(VLOOKUP($B:$B,'S25 Warehouse Sale Product List'!$A:$F,6,FALSE)="","",VLOOKUP($B:$B,'S25 Warehouse Sale Product List'!$A:$F,6,FALSE))</f>
        <v/>
      </c>
      <c r="F102" s="232"/>
      <c r="G102"/>
    </row>
    <row r="103" spans="1:7" ht="15.75" x14ac:dyDescent="0.25">
      <c r="A103" s="194">
        <v>3555953</v>
      </c>
      <c r="B103" s="193">
        <v>9781443181495</v>
      </c>
      <c r="C103" s="256" t="s">
        <v>124</v>
      </c>
      <c r="D103" s="194">
        <v>1082</v>
      </c>
      <c r="E103" s="233" t="str">
        <f>IF(VLOOKUP($B:$B,'S25 Warehouse Sale Product List'!$A:$F,6,FALSE)="","",VLOOKUP($B:$B,'S25 Warehouse Sale Product List'!$A:$F,6,FALSE))</f>
        <v/>
      </c>
      <c r="F103" s="232"/>
      <c r="G103"/>
    </row>
    <row r="104" spans="1:7" ht="15.75" x14ac:dyDescent="0.25">
      <c r="A104" s="194">
        <v>3575365</v>
      </c>
      <c r="B104" s="193">
        <v>9781443181976</v>
      </c>
      <c r="C104" s="256" t="s">
        <v>125</v>
      </c>
      <c r="D104" s="194">
        <v>1071</v>
      </c>
      <c r="E104" s="233" t="str">
        <f>IF(VLOOKUP($B:$B,'S25 Warehouse Sale Product List'!$A:$F,6,FALSE)="","",VLOOKUP($B:$B,'S25 Warehouse Sale Product List'!$A:$F,6,FALSE))</f>
        <v/>
      </c>
      <c r="F104" s="232"/>
      <c r="G104"/>
    </row>
    <row r="105" spans="1:7" ht="15.75" x14ac:dyDescent="0.25">
      <c r="A105" s="194">
        <v>3286459</v>
      </c>
      <c r="B105" s="193">
        <v>9781443168625</v>
      </c>
      <c r="C105" s="256" t="s">
        <v>201</v>
      </c>
      <c r="D105" s="194">
        <v>1082</v>
      </c>
      <c r="E105" s="233" t="str">
        <f>IF(VLOOKUP($B:$B,'S25 Warehouse Sale Product List'!$A:$F,6,FALSE)="","",VLOOKUP($B:$B,'S25 Warehouse Sale Product List'!$A:$F,6,FALSE))</f>
        <v/>
      </c>
      <c r="F105" s="232"/>
      <c r="G105"/>
    </row>
    <row r="106" spans="1:7" ht="15.75" x14ac:dyDescent="0.25">
      <c r="A106" s="194">
        <v>2497809</v>
      </c>
      <c r="B106" s="193">
        <v>9781443125222</v>
      </c>
      <c r="C106" s="256" t="s">
        <v>153</v>
      </c>
      <c r="D106" s="194">
        <v>1082</v>
      </c>
      <c r="E106" s="233" t="str">
        <f>IF(VLOOKUP($B:$B,'S25 Warehouse Sale Product List'!$A:$F,6,FALSE)="","",VLOOKUP($B:$B,'S25 Warehouse Sale Product List'!$A:$F,6,FALSE))</f>
        <v/>
      </c>
      <c r="F106" s="232"/>
      <c r="G106"/>
    </row>
    <row r="107" spans="1:7" ht="15.75" x14ac:dyDescent="0.25">
      <c r="A107" s="194">
        <v>2714998</v>
      </c>
      <c r="B107" s="193">
        <v>9781443138239</v>
      </c>
      <c r="C107" s="256" t="s">
        <v>760</v>
      </c>
      <c r="D107" s="194">
        <v>1082</v>
      </c>
      <c r="E107" s="233" t="str">
        <f>IF(VLOOKUP($B:$B,'S25 Warehouse Sale Product List'!$A:$F,6,FALSE)="","",VLOOKUP($B:$B,'S25 Warehouse Sale Product List'!$A:$F,6,FALSE))</f>
        <v/>
      </c>
      <c r="F107" s="232"/>
      <c r="G107"/>
    </row>
    <row r="108" spans="1:7" ht="15.75" x14ac:dyDescent="0.25">
      <c r="A108" s="194">
        <v>2925248</v>
      </c>
      <c r="B108" s="193">
        <v>9781443147309</v>
      </c>
      <c r="C108" s="256" t="s">
        <v>957</v>
      </c>
      <c r="D108" s="194">
        <v>1082</v>
      </c>
      <c r="E108" s="233" t="str">
        <f>IF(VLOOKUP($B:$B,'S25 Warehouse Sale Product List'!$A:$F,6,FALSE)="","",VLOOKUP($B:$B,'S25 Warehouse Sale Product List'!$A:$F,6,FALSE))</f>
        <v/>
      </c>
      <c r="F108" s="232"/>
      <c r="G108"/>
    </row>
    <row r="109" spans="1:7" ht="15.75" x14ac:dyDescent="0.25">
      <c r="A109" s="194">
        <v>45603690</v>
      </c>
      <c r="B109" s="193">
        <v>9781039708204</v>
      </c>
      <c r="C109" s="256" t="s">
        <v>761</v>
      </c>
      <c r="D109" s="194">
        <v>1082</v>
      </c>
      <c r="E109" s="233" t="str">
        <f>IF(VLOOKUP($B:$B,'S25 Warehouse Sale Product List'!$A:$F,6,FALSE)="","",VLOOKUP($B:$B,'S25 Warehouse Sale Product List'!$A:$F,6,FALSE))</f>
        <v/>
      </c>
      <c r="F109" s="232"/>
      <c r="G109"/>
    </row>
    <row r="110" spans="1:7" ht="15.75" x14ac:dyDescent="0.25">
      <c r="A110" s="194">
        <v>14256158</v>
      </c>
      <c r="B110" s="193">
        <v>9781443194457</v>
      </c>
      <c r="C110" s="256" t="s">
        <v>126</v>
      </c>
      <c r="D110" s="194">
        <v>1082</v>
      </c>
      <c r="E110" s="233" t="str">
        <f>IF(VLOOKUP($B:$B,'S25 Warehouse Sale Product List'!$A:$F,6,FALSE)="","",VLOOKUP($B:$B,'S25 Warehouse Sale Product List'!$A:$F,6,FALSE))</f>
        <v/>
      </c>
      <c r="F110" s="232"/>
      <c r="G110"/>
    </row>
    <row r="111" spans="1:7" ht="15.75" x14ac:dyDescent="0.25">
      <c r="A111" s="194">
        <v>37210119</v>
      </c>
      <c r="B111" s="193">
        <v>9781443199520</v>
      </c>
      <c r="C111" s="256" t="s">
        <v>202</v>
      </c>
      <c r="D111" s="194">
        <v>1081</v>
      </c>
      <c r="E111" s="233" t="str">
        <f>IF(VLOOKUP($B:$B,'S25 Warehouse Sale Product List'!$A:$F,6,FALSE)="","",VLOOKUP($B:$B,'S25 Warehouse Sale Product List'!$A:$F,6,FALSE))</f>
        <v/>
      </c>
      <c r="F111" s="232"/>
      <c r="G111"/>
    </row>
    <row r="112" spans="1:7" ht="15.75" x14ac:dyDescent="0.25">
      <c r="A112" s="194">
        <v>91184283</v>
      </c>
      <c r="B112" s="193">
        <v>9782898105326</v>
      </c>
      <c r="C112" s="256" t="s">
        <v>203</v>
      </c>
      <c r="D112" s="194">
        <v>1084</v>
      </c>
      <c r="E112" s="233" t="str">
        <f>IF(VLOOKUP($B:$B,'S25 Warehouse Sale Product List'!$A:$F,6,FALSE)="","",VLOOKUP($B:$B,'S25 Warehouse Sale Product List'!$A:$F,6,FALSE))</f>
        <v/>
      </c>
      <c r="F112" s="232"/>
      <c r="G112"/>
    </row>
    <row r="113" spans="1:7" ht="15.75" x14ac:dyDescent="0.25">
      <c r="A113" s="194">
        <v>24899827</v>
      </c>
      <c r="B113" s="193">
        <v>9781803376868</v>
      </c>
      <c r="C113" s="256" t="s">
        <v>221</v>
      </c>
      <c r="D113" s="194">
        <v>2032</v>
      </c>
      <c r="E113" s="233" t="str">
        <f>IF(VLOOKUP($B:$B,'S25 Warehouse Sale Product List'!$A:$F,6,FALSE)="","",VLOOKUP($B:$B,'S25 Warehouse Sale Product List'!$A:$F,6,FALSE))</f>
        <v/>
      </c>
      <c r="F113" s="234"/>
      <c r="G113"/>
    </row>
    <row r="114" spans="1:7" ht="15.75" x14ac:dyDescent="0.25">
      <c r="A114" s="194">
        <v>70039980</v>
      </c>
      <c r="B114" s="193">
        <v>9781546120162</v>
      </c>
      <c r="C114" s="256" t="s">
        <v>799</v>
      </c>
      <c r="D114" s="194">
        <v>7011</v>
      </c>
      <c r="E114" s="233" t="str">
        <f>IF(VLOOKUP($B:$B,'S25 Warehouse Sale Product List'!$A:$F,6,FALSE)="","",VLOOKUP($B:$B,'S25 Warehouse Sale Product List'!$A:$F,6,FALSE))</f>
        <v/>
      </c>
      <c r="F114" s="234"/>
      <c r="G114"/>
    </row>
    <row r="115" spans="1:7" ht="15.75" x14ac:dyDescent="0.25">
      <c r="A115" s="194">
        <v>81960033</v>
      </c>
      <c r="B115" s="193">
        <v>9781546135333</v>
      </c>
      <c r="C115" s="256" t="s">
        <v>646</v>
      </c>
      <c r="D115" s="194">
        <v>8041</v>
      </c>
      <c r="E115" s="233" t="str">
        <f>IF(VLOOKUP($B:$B,'S25 Warehouse Sale Product List'!$A:$F,6,FALSE)="","",VLOOKUP($B:$B,'S25 Warehouse Sale Product List'!$A:$F,6,FALSE))</f>
        <v/>
      </c>
      <c r="F115" s="234"/>
      <c r="G115"/>
    </row>
    <row r="116" spans="1:7" ht="15.75" x14ac:dyDescent="0.25">
      <c r="A116" s="194">
        <v>15987398</v>
      </c>
      <c r="B116" s="193">
        <v>9781339017679</v>
      </c>
      <c r="C116" s="256" t="s">
        <v>333</v>
      </c>
      <c r="D116" s="194">
        <v>10082</v>
      </c>
      <c r="E116" s="233" t="str">
        <f>IF(VLOOKUP($B:$B,'S25 Warehouse Sale Product List'!$A:$F,6,FALSE)="","",VLOOKUP($B:$B,'S25 Warehouse Sale Product List'!$A:$F,6,FALSE))</f>
        <v/>
      </c>
      <c r="F116" s="234"/>
      <c r="G116"/>
    </row>
    <row r="117" spans="1:7" ht="15.75" x14ac:dyDescent="0.25">
      <c r="A117" s="194">
        <v>96869805</v>
      </c>
      <c r="B117" s="193">
        <v>9781338763157</v>
      </c>
      <c r="C117" s="256" t="s">
        <v>168</v>
      </c>
      <c r="D117" s="194">
        <v>10082</v>
      </c>
      <c r="E117" s="233" t="str">
        <f>IF(VLOOKUP($B:$B,'S25 Warehouse Sale Product List'!$A:$F,6,FALSE)="","",VLOOKUP($B:$B,'S25 Warehouse Sale Product List'!$A:$F,6,FALSE))</f>
        <v/>
      </c>
      <c r="F117" s="234"/>
      <c r="G117"/>
    </row>
    <row r="118" spans="1:7" ht="15.75" x14ac:dyDescent="0.25">
      <c r="A118" s="194">
        <v>61591714</v>
      </c>
      <c r="B118" s="193">
        <v>9781546175445</v>
      </c>
      <c r="C118" s="256" t="s">
        <v>800</v>
      </c>
      <c r="D118" s="194">
        <v>8062</v>
      </c>
      <c r="E118" s="233" t="str">
        <f>IF(VLOOKUP($B:$B,'S25 Warehouse Sale Product List'!$A:$F,6,FALSE)="","",VLOOKUP($B:$B,'S25 Warehouse Sale Product List'!$A:$F,6,FALSE))</f>
        <v/>
      </c>
      <c r="F118" s="234"/>
      <c r="G118"/>
    </row>
    <row r="119" spans="1:7" ht="15.75" x14ac:dyDescent="0.25">
      <c r="A119" s="194">
        <v>99816424</v>
      </c>
      <c r="B119" s="193">
        <v>9781803377483</v>
      </c>
      <c r="C119" s="256" t="s">
        <v>222</v>
      </c>
      <c r="D119" s="194">
        <v>10082</v>
      </c>
      <c r="E119" s="233" t="str">
        <f>IF(VLOOKUP($B:$B,'S25 Warehouse Sale Product List'!$A:$F,6,FALSE)="","",VLOOKUP($B:$B,'S25 Warehouse Sale Product List'!$A:$F,6,FALSE))</f>
        <v/>
      </c>
      <c r="F119" s="234"/>
      <c r="G119"/>
    </row>
    <row r="120" spans="1:7" ht="15.75" x14ac:dyDescent="0.25">
      <c r="A120" s="194">
        <v>54455132</v>
      </c>
      <c r="B120" s="193">
        <v>9781789477177</v>
      </c>
      <c r="C120" s="256" t="s">
        <v>223</v>
      </c>
      <c r="D120" s="194">
        <v>2032</v>
      </c>
      <c r="E120" s="233" t="str">
        <f>IF(VLOOKUP($B:$B,'S25 Warehouse Sale Product List'!$A:$F,6,FALSE)="","",VLOOKUP($B:$B,'S25 Warehouse Sale Product List'!$A:$F,6,FALSE))</f>
        <v/>
      </c>
      <c r="F120" s="234"/>
      <c r="G120"/>
    </row>
    <row r="121" spans="1:7" ht="15.75" x14ac:dyDescent="0.25">
      <c r="A121" s="194">
        <v>24749814</v>
      </c>
      <c r="B121" s="193">
        <v>9781803379579</v>
      </c>
      <c r="C121" s="256" t="s">
        <v>224</v>
      </c>
      <c r="D121" s="194">
        <v>8091</v>
      </c>
      <c r="E121" s="233" t="str">
        <f>IF(VLOOKUP($B:$B,'S25 Warehouse Sale Product List'!$A:$F,6,FALSE)="","",VLOOKUP($B:$B,'S25 Warehouse Sale Product List'!$A:$F,6,FALSE))</f>
        <v/>
      </c>
      <c r="F121" s="232"/>
      <c r="G121"/>
    </row>
    <row r="122" spans="1:7" ht="15.75" x14ac:dyDescent="0.25">
      <c r="A122" s="194">
        <v>34871706</v>
      </c>
      <c r="B122" s="193">
        <v>9781805440598</v>
      </c>
      <c r="C122" s="256" t="s">
        <v>493</v>
      </c>
      <c r="D122" s="194">
        <v>4092</v>
      </c>
      <c r="E122" s="233" t="str">
        <f>IF(VLOOKUP($B:$B,'S25 Warehouse Sale Product List'!$A:$F,6,FALSE)="","",VLOOKUP($B:$B,'S25 Warehouse Sale Product List'!$A:$F,6,FALSE))</f>
        <v/>
      </c>
      <c r="F122" s="232"/>
      <c r="G122"/>
    </row>
    <row r="123" spans="1:7" ht="15.75" x14ac:dyDescent="0.25">
      <c r="A123" s="194">
        <v>55471114</v>
      </c>
      <c r="B123" s="193">
        <v>9781803372600</v>
      </c>
      <c r="C123" s="256" t="s">
        <v>129</v>
      </c>
      <c r="D123" s="194">
        <v>10081</v>
      </c>
      <c r="E123" s="233" t="str">
        <f>IF(VLOOKUP($B:$B,'S25 Warehouse Sale Product List'!$A:$F,6,FALSE)="","",VLOOKUP($B:$B,'S25 Warehouse Sale Product List'!$A:$F,6,FALSE))</f>
        <v/>
      </c>
      <c r="F123" s="232"/>
      <c r="G123"/>
    </row>
    <row r="124" spans="1:7" ht="15.75" x14ac:dyDescent="0.25">
      <c r="A124" s="194">
        <v>39787355</v>
      </c>
      <c r="B124" s="193">
        <v>9781789589184</v>
      </c>
      <c r="C124" s="256" t="s">
        <v>225</v>
      </c>
      <c r="D124" s="194">
        <v>2034</v>
      </c>
      <c r="E124" s="233" t="str">
        <f>IF(VLOOKUP($B:$B,'S25 Warehouse Sale Product List'!$A:$F,6,FALSE)="","",VLOOKUP($B:$B,'S25 Warehouse Sale Product List'!$A:$F,6,FALSE))</f>
        <v/>
      </c>
      <c r="F124" s="232"/>
      <c r="G124"/>
    </row>
    <row r="125" spans="1:7" ht="15.75" x14ac:dyDescent="0.25">
      <c r="A125" s="194">
        <v>68534420</v>
      </c>
      <c r="B125" s="193">
        <v>9781546153443</v>
      </c>
      <c r="C125" s="256" t="s">
        <v>647</v>
      </c>
      <c r="D125" s="194">
        <v>8011</v>
      </c>
      <c r="E125" s="233" t="str">
        <f>IF(VLOOKUP($B:$B,'S25 Warehouse Sale Product List'!$A:$F,6,FALSE)="","",VLOOKUP($B:$B,'S25 Warehouse Sale Product List'!$A:$F,6,FALSE))</f>
        <v/>
      </c>
      <c r="F125" s="232"/>
      <c r="G125"/>
    </row>
    <row r="126" spans="1:7" ht="15.75" x14ac:dyDescent="0.25">
      <c r="A126" s="194">
        <v>66985846</v>
      </c>
      <c r="B126" s="193">
        <v>9781338844764</v>
      </c>
      <c r="C126" s="256" t="s">
        <v>130</v>
      </c>
      <c r="D126" s="194">
        <v>10082</v>
      </c>
      <c r="E126" s="233" t="str">
        <f>IF(VLOOKUP($B:$B,'S25 Warehouse Sale Product List'!$A:$F,6,FALSE)="","",VLOOKUP($B:$B,'S25 Warehouse Sale Product List'!$A:$F,6,FALSE))</f>
        <v/>
      </c>
      <c r="F126" s="232"/>
      <c r="G126"/>
    </row>
    <row r="127" spans="1:7" ht="15.75" x14ac:dyDescent="0.25">
      <c r="A127" s="194">
        <v>38434532</v>
      </c>
      <c r="B127" s="193">
        <v>9781546115977</v>
      </c>
      <c r="C127" s="256" t="s">
        <v>648</v>
      </c>
      <c r="D127" s="194">
        <v>8091</v>
      </c>
      <c r="E127" s="233" t="str">
        <f>IF(VLOOKUP($B:$B,'S25 Warehouse Sale Product List'!$A:$F,6,FALSE)="","",VLOOKUP($B:$B,'S25 Warehouse Sale Product List'!$A:$F,6,FALSE))</f>
        <v/>
      </c>
      <c r="F127" s="232"/>
      <c r="G127"/>
    </row>
    <row r="128" spans="1:7" ht="15.75" x14ac:dyDescent="0.25">
      <c r="A128" s="194">
        <v>43563273</v>
      </c>
      <c r="B128" s="193">
        <v>9781546140207</v>
      </c>
      <c r="C128" s="256" t="s">
        <v>649</v>
      </c>
      <c r="D128" s="194">
        <v>8091</v>
      </c>
      <c r="E128" s="233" t="str">
        <f>IF(VLOOKUP($B:$B,'S25 Warehouse Sale Product List'!$A:$F,6,FALSE)="","",VLOOKUP($B:$B,'S25 Warehouse Sale Product List'!$A:$F,6,FALSE))</f>
        <v/>
      </c>
      <c r="F128" s="232"/>
      <c r="G128"/>
    </row>
    <row r="129" spans="1:7" ht="15.75" x14ac:dyDescent="0.25">
      <c r="A129" s="194">
        <v>11889542</v>
      </c>
      <c r="B129" s="193">
        <v>9781805440017</v>
      </c>
      <c r="C129" s="256" t="s">
        <v>801</v>
      </c>
      <c r="D129" s="194">
        <v>8041</v>
      </c>
      <c r="E129" s="233" t="str">
        <f>IF(VLOOKUP($B:$B,'S25 Warehouse Sale Product List'!$A:$F,6,FALSE)="","",VLOOKUP($B:$B,'S25 Warehouse Sale Product List'!$A:$F,6,FALSE))</f>
        <v/>
      </c>
      <c r="F129" s="232"/>
      <c r="G129"/>
    </row>
    <row r="130" spans="1:7" ht="15.75" x14ac:dyDescent="0.25">
      <c r="A130" s="194">
        <v>37716052</v>
      </c>
      <c r="B130" s="193">
        <v>9781805441922</v>
      </c>
      <c r="C130" s="256" t="s">
        <v>494</v>
      </c>
      <c r="D130" s="194">
        <v>8041</v>
      </c>
      <c r="E130" s="233" t="str">
        <f>IF(VLOOKUP($B:$B,'S25 Warehouse Sale Product List'!$A:$F,6,FALSE)="","",VLOOKUP($B:$B,'S25 Warehouse Sale Product List'!$A:$F,6,FALSE))</f>
        <v/>
      </c>
      <c r="F130" s="232"/>
      <c r="G130"/>
    </row>
    <row r="131" spans="1:7" ht="15.75" x14ac:dyDescent="0.25">
      <c r="A131" s="194">
        <v>92645186</v>
      </c>
      <c r="B131" s="193">
        <v>9781546139140</v>
      </c>
      <c r="C131" s="256" t="s">
        <v>802</v>
      </c>
      <c r="D131" s="194">
        <v>8012</v>
      </c>
      <c r="E131" s="233" t="str">
        <f>IF(VLOOKUP($B:$B,'S25 Warehouse Sale Product List'!$A:$F,6,FALSE)="","",VLOOKUP($B:$B,'S25 Warehouse Sale Product List'!$A:$F,6,FALSE))</f>
        <v/>
      </c>
      <c r="F131" s="232"/>
      <c r="G131"/>
    </row>
    <row r="132" spans="1:7" ht="15.75" x14ac:dyDescent="0.25">
      <c r="A132" s="194">
        <v>68474280</v>
      </c>
      <c r="B132" s="193">
        <v>9781339035338</v>
      </c>
      <c r="C132" s="256" t="s">
        <v>226</v>
      </c>
      <c r="D132" s="194">
        <v>8031</v>
      </c>
      <c r="E132" s="233" t="str">
        <f>IF(VLOOKUP($B:$B,'S25 Warehouse Sale Product List'!$A:$F,6,FALSE)="","",VLOOKUP($B:$B,'S25 Warehouse Sale Product List'!$A:$F,6,FALSE))</f>
        <v/>
      </c>
      <c r="F132" s="232"/>
      <c r="G132"/>
    </row>
    <row r="133" spans="1:7" ht="15.75" x14ac:dyDescent="0.25">
      <c r="A133" s="194">
        <v>66226409</v>
      </c>
      <c r="B133" s="193">
        <v>9780593752548</v>
      </c>
      <c r="C133" s="256" t="s">
        <v>650</v>
      </c>
      <c r="D133" s="194">
        <v>8041</v>
      </c>
      <c r="E133" s="233" t="str">
        <f>IF(VLOOKUP($B:$B,'S25 Warehouse Sale Product List'!$A:$F,6,FALSE)="","",VLOOKUP($B:$B,'S25 Warehouse Sale Product List'!$A:$F,6,FALSE))</f>
        <v/>
      </c>
      <c r="F133" s="232"/>
      <c r="G133"/>
    </row>
    <row r="134" spans="1:7" ht="15.75" x14ac:dyDescent="0.25">
      <c r="A134" s="194">
        <v>56481430</v>
      </c>
      <c r="B134" s="193">
        <v>9781801057578</v>
      </c>
      <c r="C134" s="256" t="s">
        <v>651</v>
      </c>
      <c r="D134" s="194">
        <v>8091</v>
      </c>
      <c r="E134" s="233" t="str">
        <f>IF(VLOOKUP($B:$B,'S25 Warehouse Sale Product List'!$A:$F,6,FALSE)="","",VLOOKUP($B:$B,'S25 Warehouse Sale Product List'!$A:$F,6,FALSE))</f>
        <v/>
      </c>
      <c r="F134" s="232"/>
      <c r="G134"/>
    </row>
    <row r="135" spans="1:7" ht="15.75" x14ac:dyDescent="0.25">
      <c r="A135" s="194">
        <v>14391099</v>
      </c>
      <c r="B135" s="193">
        <v>9781338896862</v>
      </c>
      <c r="C135" s="256" t="s">
        <v>227</v>
      </c>
      <c r="D135" s="194">
        <v>8061</v>
      </c>
      <c r="E135" s="233" t="str">
        <f>IF(VLOOKUP($B:$B,'S25 Warehouse Sale Product List'!$A:$F,6,FALSE)="","",VLOOKUP($B:$B,'S25 Warehouse Sale Product List'!$A:$F,6,FALSE))</f>
        <v/>
      </c>
      <c r="F135" s="232"/>
      <c r="G135"/>
    </row>
    <row r="136" spans="1:7" ht="15.75" x14ac:dyDescent="0.25">
      <c r="A136" s="194">
        <v>42629814</v>
      </c>
      <c r="B136" s="193">
        <v>9781338854046</v>
      </c>
      <c r="C136" s="256" t="s">
        <v>131</v>
      </c>
      <c r="D136" s="194">
        <v>3092</v>
      </c>
      <c r="E136" s="233" t="str">
        <f>IF(VLOOKUP($B:$B,'S25 Warehouse Sale Product List'!$A:$F,6,FALSE)="","",VLOOKUP($B:$B,'S25 Warehouse Sale Product List'!$A:$F,6,FALSE))</f>
        <v/>
      </c>
      <c r="F136" s="232"/>
      <c r="G136"/>
    </row>
    <row r="137" spans="1:7" ht="15.75" x14ac:dyDescent="0.25">
      <c r="A137" s="194">
        <v>40270972</v>
      </c>
      <c r="B137" s="193">
        <v>9781039702073</v>
      </c>
      <c r="C137" s="256" t="s">
        <v>652</v>
      </c>
      <c r="D137" s="194">
        <v>8031</v>
      </c>
      <c r="E137" s="233" t="str">
        <f>IF(VLOOKUP($B:$B,'S25 Warehouse Sale Product List'!$A:$F,6,FALSE)="","",VLOOKUP($B:$B,'S25 Warehouse Sale Product List'!$A:$F,6,FALSE))</f>
        <v/>
      </c>
      <c r="F137" s="232"/>
      <c r="G137"/>
    </row>
    <row r="138" spans="1:7" ht="15.75" x14ac:dyDescent="0.25">
      <c r="A138" s="194">
        <v>83642438</v>
      </c>
      <c r="B138" s="193">
        <v>9781338828719</v>
      </c>
      <c r="C138" s="256" t="s">
        <v>228</v>
      </c>
      <c r="D138" s="194">
        <v>10091</v>
      </c>
      <c r="E138" s="233" t="str">
        <f>IF(VLOOKUP($B:$B,'S25 Warehouse Sale Product List'!$A:$F,6,FALSE)="","",VLOOKUP($B:$B,'S25 Warehouse Sale Product List'!$A:$F,6,FALSE))</f>
        <v/>
      </c>
      <c r="F138" s="232"/>
      <c r="G138"/>
    </row>
    <row r="139" spans="1:7" ht="15.75" x14ac:dyDescent="0.25">
      <c r="A139" s="194">
        <v>43467459</v>
      </c>
      <c r="B139" s="193">
        <v>9781836421177</v>
      </c>
      <c r="C139" s="256" t="s">
        <v>803</v>
      </c>
      <c r="D139" s="194">
        <v>8091</v>
      </c>
      <c r="E139" s="233" t="str">
        <f>IF(VLOOKUP($B:$B,'S25 Warehouse Sale Product List'!$A:$F,6,FALSE)="","",VLOOKUP($B:$B,'S25 Warehouse Sale Product List'!$A:$F,6,FALSE))</f>
        <v/>
      </c>
      <c r="F139" s="232"/>
      <c r="G139"/>
    </row>
    <row r="140" spans="1:7" ht="15.75" x14ac:dyDescent="0.25">
      <c r="A140" s="194">
        <v>51799464</v>
      </c>
      <c r="B140" s="193">
        <v>9781338888041</v>
      </c>
      <c r="C140" s="256" t="s">
        <v>229</v>
      </c>
      <c r="D140" s="194">
        <v>9041</v>
      </c>
      <c r="E140" s="233" t="str">
        <f>IF(VLOOKUP($B:$B,'S25 Warehouse Sale Product List'!$A:$F,6,FALSE)="","",VLOOKUP($B:$B,'S25 Warehouse Sale Product List'!$A:$F,6,FALSE))</f>
        <v/>
      </c>
      <c r="F140" s="232"/>
      <c r="G140"/>
    </row>
    <row r="141" spans="1:7" ht="15.75" x14ac:dyDescent="0.25">
      <c r="A141" s="194">
        <v>57913858</v>
      </c>
      <c r="B141" s="193">
        <v>9781546163756</v>
      </c>
      <c r="C141" s="256" t="s">
        <v>804</v>
      </c>
      <c r="D141" s="194">
        <v>3071</v>
      </c>
      <c r="E141" s="233" t="str">
        <f>IF(VLOOKUP($B:$B,'S25 Warehouse Sale Product List'!$A:$F,6,FALSE)="","",VLOOKUP($B:$B,'S25 Warehouse Sale Product List'!$A:$F,6,FALSE))</f>
        <v/>
      </c>
      <c r="F141" s="234"/>
      <c r="G141"/>
    </row>
    <row r="142" spans="1:7" ht="15.75" x14ac:dyDescent="0.25">
      <c r="A142" s="194">
        <v>68938819</v>
      </c>
      <c r="B142" s="193">
        <v>9781338885415</v>
      </c>
      <c r="C142" s="256" t="s">
        <v>653</v>
      </c>
      <c r="D142" s="194">
        <v>10092</v>
      </c>
      <c r="E142" s="233" t="str">
        <f>IF(VLOOKUP($B:$B,'S25 Warehouse Sale Product List'!$A:$F,6,FALSE)="","",VLOOKUP($B:$B,'S25 Warehouse Sale Product List'!$A:$F,6,FALSE))</f>
        <v/>
      </c>
      <c r="F142" s="234"/>
      <c r="G142"/>
    </row>
    <row r="143" spans="1:7" ht="15.75" x14ac:dyDescent="0.25">
      <c r="A143" s="194">
        <v>70828218</v>
      </c>
      <c r="B143" s="193">
        <v>9781546171669</v>
      </c>
      <c r="C143" s="256" t="s">
        <v>805</v>
      </c>
      <c r="D143" s="194">
        <v>7022</v>
      </c>
      <c r="E143" s="233" t="str">
        <f>IF(VLOOKUP($B:$B,'S25 Warehouse Sale Product List'!$A:$F,6,FALSE)="","",VLOOKUP($B:$B,'S25 Warehouse Sale Product List'!$A:$F,6,FALSE))</f>
        <v/>
      </c>
      <c r="F143" s="234"/>
      <c r="G143"/>
    </row>
    <row r="144" spans="1:7" ht="15.75" x14ac:dyDescent="0.25">
      <c r="A144" s="194">
        <v>93453618</v>
      </c>
      <c r="B144" s="193">
        <v>9781339034485</v>
      </c>
      <c r="C144" s="256" t="s">
        <v>230</v>
      </c>
      <c r="D144" s="194">
        <v>10082</v>
      </c>
      <c r="E144" s="233" t="str">
        <f>IF(VLOOKUP($B:$B,'S25 Warehouse Sale Product List'!$A:$F,6,FALSE)="","",VLOOKUP($B:$B,'S25 Warehouse Sale Product List'!$A:$F,6,FALSE))</f>
        <v/>
      </c>
      <c r="F144" s="234"/>
      <c r="G144"/>
    </row>
    <row r="145" spans="1:7" ht="15.75" x14ac:dyDescent="0.25">
      <c r="A145" s="194">
        <v>36200426</v>
      </c>
      <c r="B145" s="193">
        <v>9781546167013</v>
      </c>
      <c r="C145" s="256" t="s">
        <v>806</v>
      </c>
      <c r="D145" s="194">
        <v>8041</v>
      </c>
      <c r="E145" s="233" t="str">
        <f>IF(VLOOKUP($B:$B,'S25 Warehouse Sale Product List'!$A:$F,6,FALSE)="","",VLOOKUP($B:$B,'S25 Warehouse Sale Product List'!$A:$F,6,FALSE))</f>
        <v/>
      </c>
      <c r="F145" s="234"/>
      <c r="G145"/>
    </row>
    <row r="146" spans="1:7" ht="15.75" x14ac:dyDescent="0.25">
      <c r="A146" s="194">
        <v>69094120</v>
      </c>
      <c r="B146" s="193">
        <v>9781805447344</v>
      </c>
      <c r="C146" s="256" t="s">
        <v>654</v>
      </c>
      <c r="D146" s="194">
        <v>4092</v>
      </c>
      <c r="E146" s="233" t="str">
        <f>IF(VLOOKUP($B:$B,'S25 Warehouse Sale Product List'!$A:$F,6,FALSE)="","",VLOOKUP($B:$B,'S25 Warehouse Sale Product List'!$A:$F,6,FALSE))</f>
        <v/>
      </c>
      <c r="F146" s="234"/>
      <c r="G146"/>
    </row>
    <row r="147" spans="1:7" ht="15.75" x14ac:dyDescent="0.25">
      <c r="A147" s="194">
        <v>44916151</v>
      </c>
      <c r="B147" s="193">
        <v>9781443197427</v>
      </c>
      <c r="C147" s="256" t="s">
        <v>132</v>
      </c>
      <c r="D147" s="194">
        <v>3092</v>
      </c>
      <c r="E147" s="233" t="str">
        <f>IF(VLOOKUP($B:$B,'S25 Warehouse Sale Product List'!$A:$F,6,FALSE)="","",VLOOKUP($B:$B,'S25 Warehouse Sale Product List'!$A:$F,6,FALSE))</f>
        <v/>
      </c>
      <c r="F147" s="234"/>
      <c r="G147"/>
    </row>
    <row r="148" spans="1:7" ht="15.75" x14ac:dyDescent="0.25">
      <c r="A148" s="194">
        <v>79749093</v>
      </c>
      <c r="B148" s="193">
        <v>9781805441847</v>
      </c>
      <c r="C148" s="256" t="s">
        <v>655</v>
      </c>
      <c r="D148" s="194">
        <v>8041</v>
      </c>
      <c r="E148" s="233" t="str">
        <f>IF(VLOOKUP($B:$B,'S25 Warehouse Sale Product List'!$A:$F,6,FALSE)="","",VLOOKUP($B:$B,'S25 Warehouse Sale Product List'!$A:$F,6,FALSE))</f>
        <v/>
      </c>
      <c r="F148" s="234"/>
      <c r="G148"/>
    </row>
    <row r="149" spans="1:7" ht="15.75" x14ac:dyDescent="0.25">
      <c r="A149" s="194">
        <v>60129645</v>
      </c>
      <c r="B149" s="193">
        <v>9781805446248</v>
      </c>
      <c r="C149" s="256" t="s">
        <v>495</v>
      </c>
      <c r="D149" s="194">
        <v>8041</v>
      </c>
      <c r="E149" s="233" t="str">
        <f>IF(VLOOKUP($B:$B,'S25 Warehouse Sale Product List'!$A:$F,6,FALSE)="","",VLOOKUP($B:$B,'S25 Warehouse Sale Product List'!$A:$F,6,FALSE))</f>
        <v/>
      </c>
      <c r="F149" s="234"/>
      <c r="G149"/>
    </row>
    <row r="150" spans="1:7" ht="15.75" x14ac:dyDescent="0.25">
      <c r="A150" s="194">
        <v>31472948</v>
      </c>
      <c r="B150" s="193">
        <v>9781805444596</v>
      </c>
      <c r="C150" s="256" t="s">
        <v>807</v>
      </c>
      <c r="D150" s="194">
        <v>8042</v>
      </c>
      <c r="E150" s="233" t="str">
        <f>IF(VLOOKUP($B:$B,'S25 Warehouse Sale Product List'!$A:$F,6,FALSE)="","",VLOOKUP($B:$B,'S25 Warehouse Sale Product List'!$A:$F,6,FALSE))</f>
        <v/>
      </c>
      <c r="F150" s="234"/>
      <c r="G150"/>
    </row>
    <row r="151" spans="1:7" ht="15.75" x14ac:dyDescent="0.25">
      <c r="A151" s="194">
        <v>97781365</v>
      </c>
      <c r="B151" s="193">
        <v>9781546166207</v>
      </c>
      <c r="C151" s="256" t="s">
        <v>808</v>
      </c>
      <c r="D151" s="194">
        <v>8032</v>
      </c>
      <c r="E151" s="233" t="str">
        <f>IF(VLOOKUP($B:$B,'S25 Warehouse Sale Product List'!$A:$F,6,FALSE)="","",VLOOKUP($B:$B,'S25 Warehouse Sale Product List'!$A:$F,6,FALSE))</f>
        <v/>
      </c>
      <c r="F151" s="234"/>
      <c r="G151"/>
    </row>
    <row r="152" spans="1:7" ht="15.75" x14ac:dyDescent="0.25">
      <c r="A152" s="194">
        <v>57675524</v>
      </c>
      <c r="B152" s="193">
        <v>9781546172963</v>
      </c>
      <c r="C152" s="256" t="s">
        <v>809</v>
      </c>
      <c r="D152" s="194">
        <v>8011</v>
      </c>
      <c r="E152" s="233" t="str">
        <f>IF(VLOOKUP($B:$B,'S25 Warehouse Sale Product List'!$A:$F,6,FALSE)="","",VLOOKUP($B:$B,'S25 Warehouse Sale Product List'!$A:$F,6,FALSE))</f>
        <v/>
      </c>
      <c r="F152" s="234"/>
      <c r="G152"/>
    </row>
    <row r="153" spans="1:7" ht="15.75" x14ac:dyDescent="0.25">
      <c r="A153" s="194">
        <v>76745931</v>
      </c>
      <c r="B153" s="193">
        <v>9781339032504</v>
      </c>
      <c r="C153" s="256" t="s">
        <v>232</v>
      </c>
      <c r="D153" s="194">
        <v>10082</v>
      </c>
      <c r="E153" s="233" t="str">
        <f>IF(VLOOKUP($B:$B,'S25 Warehouse Sale Product List'!$A:$F,6,FALSE)="","",VLOOKUP($B:$B,'S25 Warehouse Sale Product List'!$A:$F,6,FALSE))</f>
        <v/>
      </c>
      <c r="F153" s="234"/>
      <c r="G153"/>
    </row>
    <row r="154" spans="1:7" ht="15.75" x14ac:dyDescent="0.25">
      <c r="A154" s="194">
        <v>43534960</v>
      </c>
      <c r="B154" s="193">
        <v>9781546122692</v>
      </c>
      <c r="C154" s="256" t="s">
        <v>656</v>
      </c>
      <c r="D154" s="194">
        <v>2061</v>
      </c>
      <c r="E154" s="233" t="str">
        <f>IF(VLOOKUP($B:$B,'S25 Warehouse Sale Product List'!$A:$F,6,FALSE)="","",VLOOKUP($B:$B,'S25 Warehouse Sale Product List'!$A:$F,6,FALSE))</f>
        <v/>
      </c>
      <c r="F154" s="234"/>
      <c r="G154"/>
    </row>
    <row r="155" spans="1:7" ht="15.75" x14ac:dyDescent="0.25">
      <c r="A155" s="194">
        <v>86916130</v>
      </c>
      <c r="B155" s="193">
        <v>9781774921135</v>
      </c>
      <c r="C155" s="256" t="s">
        <v>233</v>
      </c>
      <c r="D155" s="194">
        <v>8021</v>
      </c>
      <c r="E155" s="233" t="str">
        <f>IF(VLOOKUP($B:$B,'S25 Warehouse Sale Product List'!$A:$F,6,FALSE)="","",VLOOKUP($B:$B,'S25 Warehouse Sale Product List'!$A:$F,6,FALSE))</f>
        <v/>
      </c>
      <c r="F155" s="234"/>
      <c r="G155"/>
    </row>
    <row r="156" spans="1:7" ht="15.75" x14ac:dyDescent="0.25">
      <c r="A156" s="194">
        <v>83455849</v>
      </c>
      <c r="B156" s="193">
        <v>9781774881811</v>
      </c>
      <c r="C156" s="256" t="s">
        <v>133</v>
      </c>
      <c r="D156" s="194">
        <v>8081</v>
      </c>
      <c r="E156" s="233" t="str">
        <f>IF(VLOOKUP($B:$B,'S25 Warehouse Sale Product List'!$A:$F,6,FALSE)="","",VLOOKUP($B:$B,'S25 Warehouse Sale Product List'!$A:$F,6,FALSE))</f>
        <v/>
      </c>
      <c r="F156" s="234"/>
      <c r="G156"/>
    </row>
    <row r="157" spans="1:7" ht="15.75" x14ac:dyDescent="0.25">
      <c r="A157" s="194">
        <v>77636889</v>
      </c>
      <c r="B157" s="193">
        <v>9781368095105</v>
      </c>
      <c r="C157" s="256" t="s">
        <v>235</v>
      </c>
      <c r="D157" s="194">
        <v>7091</v>
      </c>
      <c r="E157" s="233" t="str">
        <f>IF(VLOOKUP($B:$B,'S25 Warehouse Sale Product List'!$A:$F,6,FALSE)="","",VLOOKUP($B:$B,'S25 Warehouse Sale Product List'!$A:$F,6,FALSE))</f>
        <v/>
      </c>
      <c r="F157" s="234"/>
      <c r="G157"/>
    </row>
    <row r="158" spans="1:7" ht="15.75" x14ac:dyDescent="0.25">
      <c r="A158" s="194">
        <v>90512720</v>
      </c>
      <c r="B158" s="193">
        <v>9781338887198</v>
      </c>
      <c r="C158" s="256" t="s">
        <v>334</v>
      </c>
      <c r="D158" s="194">
        <v>10082</v>
      </c>
      <c r="E158" s="233" t="str">
        <f>IF(VLOOKUP($B:$B,'S25 Warehouse Sale Product List'!$A:$F,6,FALSE)="","",VLOOKUP($B:$B,'S25 Warehouse Sale Product List'!$A:$F,6,FALSE))</f>
        <v/>
      </c>
      <c r="F158" s="234"/>
      <c r="G158"/>
    </row>
    <row r="159" spans="1:7" ht="15.75" x14ac:dyDescent="0.25">
      <c r="A159" s="194">
        <v>72183053</v>
      </c>
      <c r="B159" s="193">
        <v>9781338890273</v>
      </c>
      <c r="C159" s="256" t="s">
        <v>496</v>
      </c>
      <c r="D159" s="194">
        <v>10082</v>
      </c>
      <c r="E159" s="233" t="str">
        <f>IF(VLOOKUP($B:$B,'S25 Warehouse Sale Product List'!$A:$F,6,FALSE)="","",VLOOKUP($B:$B,'S25 Warehouse Sale Product List'!$A:$F,6,FALSE))</f>
        <v/>
      </c>
      <c r="F159" s="234"/>
      <c r="G159"/>
    </row>
    <row r="160" spans="1:7" ht="15.75" x14ac:dyDescent="0.25">
      <c r="A160" s="194">
        <v>53424936</v>
      </c>
      <c r="B160" s="193">
        <v>9781805441779</v>
      </c>
      <c r="C160" s="256" t="s">
        <v>657</v>
      </c>
      <c r="D160" s="194">
        <v>8091</v>
      </c>
      <c r="E160" s="233" t="str">
        <f>IF(VLOOKUP($B:$B,'S25 Warehouse Sale Product List'!$A:$F,6,FALSE)="","",VLOOKUP($B:$B,'S25 Warehouse Sale Product List'!$A:$F,6,FALSE))</f>
        <v/>
      </c>
      <c r="F160" s="234"/>
      <c r="G160"/>
    </row>
    <row r="161" spans="1:7" ht="15.75" x14ac:dyDescent="0.25">
      <c r="A161" s="194">
        <v>34675754</v>
      </c>
      <c r="B161" s="193">
        <v>9781338882971</v>
      </c>
      <c r="C161" s="256" t="s">
        <v>497</v>
      </c>
      <c r="D161" s="194">
        <v>2033</v>
      </c>
      <c r="E161" s="233" t="str">
        <f>IF(VLOOKUP($B:$B,'S25 Warehouse Sale Product List'!$A:$F,6,FALSE)="","",VLOOKUP($B:$B,'S25 Warehouse Sale Product List'!$A:$F,6,FALSE))</f>
        <v/>
      </c>
      <c r="F161" s="234"/>
      <c r="G161"/>
    </row>
    <row r="162" spans="1:7" ht="15.75" x14ac:dyDescent="0.25">
      <c r="A162" s="194">
        <v>97951760</v>
      </c>
      <c r="B162" s="193">
        <v>9781338882957</v>
      </c>
      <c r="C162" s="256" t="s">
        <v>236</v>
      </c>
      <c r="D162" s="194">
        <v>2034</v>
      </c>
      <c r="E162" s="233" t="str">
        <f>IF(VLOOKUP($B:$B,'S25 Warehouse Sale Product List'!$A:$F,6,FALSE)="","",VLOOKUP($B:$B,'S25 Warehouse Sale Product List'!$A:$F,6,FALSE))</f>
        <v/>
      </c>
      <c r="F162" s="234"/>
      <c r="G162"/>
    </row>
    <row r="163" spans="1:7" ht="15.75" x14ac:dyDescent="0.25">
      <c r="A163" s="194">
        <v>67515871</v>
      </c>
      <c r="B163" s="193">
        <v>9781338812558</v>
      </c>
      <c r="C163" s="256" t="s">
        <v>134</v>
      </c>
      <c r="D163" s="194">
        <v>10083</v>
      </c>
      <c r="E163" s="233" t="str">
        <f>IF(VLOOKUP($B:$B,'S25 Warehouse Sale Product List'!$A:$F,6,FALSE)="","",VLOOKUP($B:$B,'S25 Warehouse Sale Product List'!$A:$F,6,FALSE))</f>
        <v/>
      </c>
      <c r="F163" s="234"/>
      <c r="G163"/>
    </row>
    <row r="164" spans="1:7" ht="15.75" x14ac:dyDescent="0.25">
      <c r="A164" s="194">
        <v>47586539</v>
      </c>
      <c r="B164" s="193">
        <v>9781039705630</v>
      </c>
      <c r="C164" s="256" t="s">
        <v>810</v>
      </c>
      <c r="D164" s="194">
        <v>8032</v>
      </c>
      <c r="E164" s="233" t="str">
        <f>IF(VLOOKUP($B:$B,'S25 Warehouse Sale Product List'!$A:$F,6,FALSE)="","",VLOOKUP($B:$B,'S25 Warehouse Sale Product List'!$A:$F,6,FALSE))</f>
        <v/>
      </c>
      <c r="F164" s="234"/>
      <c r="G164"/>
    </row>
    <row r="165" spans="1:7" ht="15.75" x14ac:dyDescent="0.25">
      <c r="A165" s="194">
        <v>19085713</v>
      </c>
      <c r="B165" s="193">
        <v>9781836422037</v>
      </c>
      <c r="C165" s="256" t="s">
        <v>811</v>
      </c>
      <c r="D165" s="194">
        <v>8092</v>
      </c>
      <c r="E165" s="233" t="str">
        <f>IF(VLOOKUP($B:$B,'S25 Warehouse Sale Product List'!$A:$F,6,FALSE)="","",VLOOKUP($B:$B,'S25 Warehouse Sale Product List'!$A:$F,6,FALSE))</f>
        <v/>
      </c>
      <c r="F165" s="234"/>
      <c r="G165"/>
    </row>
    <row r="166" spans="1:7" ht="15.75" x14ac:dyDescent="0.25">
      <c r="A166" s="194">
        <v>91990471</v>
      </c>
      <c r="B166" s="193">
        <v>9780063468559</v>
      </c>
      <c r="C166" s="256" t="s">
        <v>812</v>
      </c>
      <c r="D166" s="194">
        <v>2033</v>
      </c>
      <c r="E166" s="233" t="str">
        <f>IF(VLOOKUP($B:$B,'S25 Warehouse Sale Product List'!$A:$F,6,FALSE)="","",VLOOKUP($B:$B,'S25 Warehouse Sale Product List'!$A:$F,6,FALSE))</f>
        <v/>
      </c>
      <c r="F166" s="234"/>
      <c r="G166"/>
    </row>
    <row r="167" spans="1:7" ht="15.75" x14ac:dyDescent="0.25">
      <c r="A167" s="194">
        <v>64022452</v>
      </c>
      <c r="B167" s="193">
        <v>9781338896718</v>
      </c>
      <c r="C167" s="256" t="s">
        <v>237</v>
      </c>
      <c r="D167" s="194">
        <v>4091</v>
      </c>
      <c r="E167" s="233" t="str">
        <f>IF(VLOOKUP($B:$B,'S25 Warehouse Sale Product List'!$A:$F,6,FALSE)="","",VLOOKUP($B:$B,'S25 Warehouse Sale Product List'!$A:$F,6,FALSE))</f>
        <v/>
      </c>
      <c r="F167" s="234"/>
      <c r="G167"/>
    </row>
    <row r="168" spans="1:7" ht="15.75" x14ac:dyDescent="0.25">
      <c r="A168" s="194">
        <v>82659053</v>
      </c>
      <c r="B168" s="193">
        <v>9781339012520</v>
      </c>
      <c r="C168" s="256" t="s">
        <v>239</v>
      </c>
      <c r="D168" s="194">
        <v>2032</v>
      </c>
      <c r="E168" s="233" t="str">
        <f>IF(VLOOKUP($B:$B,'S25 Warehouse Sale Product List'!$A:$F,6,FALSE)="","",VLOOKUP($B:$B,'S25 Warehouse Sale Product List'!$A:$F,6,FALSE))</f>
        <v/>
      </c>
      <c r="F168" s="234"/>
      <c r="G168"/>
    </row>
    <row r="169" spans="1:7" ht="15.75" x14ac:dyDescent="0.25">
      <c r="A169" s="194">
        <v>59547107</v>
      </c>
      <c r="B169" s="193">
        <v>9781339012650</v>
      </c>
      <c r="C169" s="256" t="s">
        <v>238</v>
      </c>
      <c r="D169" s="194">
        <v>10092</v>
      </c>
      <c r="E169" s="233" t="str">
        <f>IF(VLOOKUP($B:$B,'S25 Warehouse Sale Product List'!$A:$F,6,FALSE)="","",VLOOKUP($B:$B,'S25 Warehouse Sale Product List'!$A:$F,6,FALSE))</f>
        <v/>
      </c>
      <c r="F169" s="234"/>
      <c r="G169"/>
    </row>
    <row r="170" spans="1:7" ht="15.75" x14ac:dyDescent="0.25">
      <c r="A170" s="194">
        <v>95370643</v>
      </c>
      <c r="B170" s="193">
        <v>9798217119288</v>
      </c>
      <c r="C170" s="256" t="s">
        <v>813</v>
      </c>
      <c r="D170" s="194">
        <v>8062</v>
      </c>
      <c r="E170" s="233" t="str">
        <f>IF(VLOOKUP($B:$B,'S25 Warehouse Sale Product List'!$A:$F,6,FALSE)="","",VLOOKUP($B:$B,'S25 Warehouse Sale Product List'!$A:$F,6,FALSE))</f>
        <v/>
      </c>
      <c r="F170" s="234"/>
      <c r="G170"/>
    </row>
    <row r="171" spans="1:7" ht="15.75" x14ac:dyDescent="0.25">
      <c r="A171" s="194">
        <v>60456146</v>
      </c>
      <c r="B171" s="193">
        <v>9781039715455</v>
      </c>
      <c r="C171" s="256" t="s">
        <v>814</v>
      </c>
      <c r="D171" s="194">
        <v>8071</v>
      </c>
      <c r="E171" s="233" t="str">
        <f>IF(VLOOKUP($B:$B,'S25 Warehouse Sale Product List'!$A:$F,6,FALSE)="","",VLOOKUP($B:$B,'S25 Warehouse Sale Product List'!$A:$F,6,FALSE))</f>
        <v/>
      </c>
      <c r="F171" s="234"/>
      <c r="G171"/>
    </row>
    <row r="172" spans="1:7" ht="15.75" x14ac:dyDescent="0.25">
      <c r="A172" s="194">
        <v>96299941</v>
      </c>
      <c r="B172" s="193">
        <v>9781546165132</v>
      </c>
      <c r="C172" s="256" t="s">
        <v>815</v>
      </c>
      <c r="D172" s="194">
        <v>3082</v>
      </c>
      <c r="E172" s="233" t="str">
        <f>IF(VLOOKUP($B:$B,'S25 Warehouse Sale Product List'!$A:$F,6,FALSE)="","",VLOOKUP($B:$B,'S25 Warehouse Sale Product List'!$A:$F,6,FALSE))</f>
        <v/>
      </c>
      <c r="F172" s="234"/>
      <c r="G172"/>
    </row>
    <row r="173" spans="1:7" ht="15.75" x14ac:dyDescent="0.25">
      <c r="A173" s="194">
        <v>50574124</v>
      </c>
      <c r="B173" s="193">
        <v>9781546153467</v>
      </c>
      <c r="C173" s="256" t="s">
        <v>658</v>
      </c>
      <c r="D173" s="194">
        <v>7042</v>
      </c>
      <c r="E173" s="233" t="str">
        <f>IF(VLOOKUP($B:$B,'S25 Warehouse Sale Product List'!$A:$F,6,FALSE)="","",VLOOKUP($B:$B,'S25 Warehouse Sale Product List'!$A:$F,6,FALSE))</f>
        <v/>
      </c>
      <c r="F173" s="234"/>
      <c r="G173"/>
    </row>
    <row r="174" spans="1:7" ht="15.75" x14ac:dyDescent="0.25">
      <c r="A174" s="194">
        <v>72577798</v>
      </c>
      <c r="B174" s="193">
        <v>9781805441991</v>
      </c>
      <c r="C174" s="256" t="s">
        <v>498</v>
      </c>
      <c r="D174" s="194">
        <v>2033</v>
      </c>
      <c r="E174" s="233" t="str">
        <f>IF(VLOOKUP($B:$B,'S25 Warehouse Sale Product List'!$A:$F,6,FALSE)="","",VLOOKUP($B:$B,'S25 Warehouse Sale Product List'!$A:$F,6,FALSE))</f>
        <v/>
      </c>
      <c r="F174" s="234"/>
      <c r="G174"/>
    </row>
    <row r="175" spans="1:7" ht="15.75" x14ac:dyDescent="0.25">
      <c r="A175" s="194">
        <v>20463586</v>
      </c>
      <c r="B175" s="193">
        <v>9781339049489</v>
      </c>
      <c r="C175" s="256" t="s">
        <v>499</v>
      </c>
      <c r="D175" s="194">
        <v>2034</v>
      </c>
      <c r="E175" s="233" t="str">
        <f>IF(VLOOKUP($B:$B,'S25 Warehouse Sale Product List'!$A:$F,6,FALSE)="","",VLOOKUP($B:$B,'S25 Warehouse Sale Product List'!$A:$F,6,FALSE))</f>
        <v/>
      </c>
      <c r="F175" s="234"/>
      <c r="G175"/>
    </row>
    <row r="176" spans="1:7" ht="15.75" x14ac:dyDescent="0.25">
      <c r="A176" s="194">
        <v>18845857</v>
      </c>
      <c r="B176" s="193">
        <v>9781338805888</v>
      </c>
      <c r="C176" s="256" t="s">
        <v>500</v>
      </c>
      <c r="D176" s="194">
        <v>7043</v>
      </c>
      <c r="E176" s="233" t="str">
        <f>IF(VLOOKUP($B:$B,'S25 Warehouse Sale Product List'!$A:$F,6,FALSE)="","",VLOOKUP($B:$B,'S25 Warehouse Sale Product List'!$A:$F,6,FALSE))</f>
        <v/>
      </c>
      <c r="F176" s="234"/>
      <c r="G176"/>
    </row>
    <row r="177" spans="1:7" ht="15.75" x14ac:dyDescent="0.25">
      <c r="A177" s="194">
        <v>81549498</v>
      </c>
      <c r="B177" s="193">
        <v>9780593429983</v>
      </c>
      <c r="C177" s="256" t="s">
        <v>136</v>
      </c>
      <c r="D177" s="194">
        <v>3091</v>
      </c>
      <c r="E177" s="233" t="str">
        <f>IF(VLOOKUP($B:$B,'S25 Warehouse Sale Product List'!$A:$F,6,FALSE)="","",VLOOKUP($B:$B,'S25 Warehouse Sale Product List'!$A:$F,6,FALSE))</f>
        <v/>
      </c>
      <c r="F177" s="234"/>
      <c r="G177"/>
    </row>
    <row r="178" spans="1:7" ht="15.75" x14ac:dyDescent="0.25">
      <c r="A178" s="194">
        <v>44753504</v>
      </c>
      <c r="B178" s="193">
        <v>9781443198813</v>
      </c>
      <c r="C178" s="256" t="s">
        <v>335</v>
      </c>
      <c r="D178" s="194">
        <v>3092</v>
      </c>
      <c r="E178" s="233" t="str">
        <f>IF(VLOOKUP($B:$B,'S25 Warehouse Sale Product List'!$A:$F,6,FALSE)="","",VLOOKUP($B:$B,'S25 Warehouse Sale Product List'!$A:$F,6,FALSE))</f>
        <v/>
      </c>
      <c r="F178" s="234"/>
      <c r="G178"/>
    </row>
    <row r="179" spans="1:7" ht="15.75" x14ac:dyDescent="0.25">
      <c r="A179" s="194">
        <v>97605338</v>
      </c>
      <c r="B179" s="193">
        <v>9781443199834</v>
      </c>
      <c r="C179" s="256" t="s">
        <v>501</v>
      </c>
      <c r="D179" s="194">
        <v>3092</v>
      </c>
      <c r="E179" s="233" t="str">
        <f>IF(VLOOKUP($B:$B,'S25 Warehouse Sale Product List'!$A:$F,6,FALSE)="","",VLOOKUP($B:$B,'S25 Warehouse Sale Product List'!$A:$F,6,FALSE))</f>
        <v/>
      </c>
      <c r="F179" s="234"/>
      <c r="G179"/>
    </row>
    <row r="180" spans="1:7" ht="15.75" x14ac:dyDescent="0.25">
      <c r="A180" s="194">
        <v>79501809</v>
      </c>
      <c r="B180" s="193">
        <v>9781546138426</v>
      </c>
      <c r="C180" s="256" t="s">
        <v>816</v>
      </c>
      <c r="D180" s="194">
        <v>8022</v>
      </c>
      <c r="E180" s="233" t="str">
        <f>IF(VLOOKUP($B:$B,'S25 Warehouse Sale Product List'!$A:$F,6,FALSE)="","",VLOOKUP($B:$B,'S25 Warehouse Sale Product List'!$A:$F,6,FALSE))</f>
        <v/>
      </c>
      <c r="F180" s="234"/>
      <c r="G180"/>
    </row>
    <row r="181" spans="1:7" ht="15.75" x14ac:dyDescent="0.25">
      <c r="A181" s="194">
        <v>50063379</v>
      </c>
      <c r="B181" s="193">
        <v>9781338897593</v>
      </c>
      <c r="C181" s="256" t="s">
        <v>240</v>
      </c>
      <c r="D181" s="194">
        <v>10082</v>
      </c>
      <c r="E181" s="233" t="str">
        <f>IF(VLOOKUP($B:$B,'S25 Warehouse Sale Product List'!$A:$F,6,FALSE)="","",VLOOKUP($B:$B,'S25 Warehouse Sale Product List'!$A:$F,6,FALSE))</f>
        <v/>
      </c>
      <c r="F181" s="234"/>
      <c r="G181"/>
    </row>
    <row r="182" spans="1:7" ht="15.75" x14ac:dyDescent="0.25">
      <c r="A182" s="194">
        <v>55854437</v>
      </c>
      <c r="B182" s="193">
        <v>9780062954558</v>
      </c>
      <c r="C182" s="256" t="s">
        <v>241</v>
      </c>
      <c r="D182" s="194">
        <v>10092</v>
      </c>
      <c r="E182" s="233" t="str">
        <f>IF(VLOOKUP($B:$B,'S25 Warehouse Sale Product List'!$A:$F,6,FALSE)="","",VLOOKUP($B:$B,'S25 Warehouse Sale Product List'!$A:$F,6,FALSE))</f>
        <v/>
      </c>
      <c r="F182" s="234"/>
      <c r="G182"/>
    </row>
    <row r="183" spans="1:7" ht="15.75" x14ac:dyDescent="0.25">
      <c r="A183" s="194">
        <v>25065588</v>
      </c>
      <c r="B183" s="193">
        <v>9781339022338</v>
      </c>
      <c r="C183" s="256" t="s">
        <v>242</v>
      </c>
      <c r="D183" s="194">
        <v>10081</v>
      </c>
      <c r="E183" s="233" t="str">
        <f>IF(VLOOKUP($B:$B,'S25 Warehouse Sale Product List'!$A:$F,6,FALSE)="","",VLOOKUP($B:$B,'S25 Warehouse Sale Product List'!$A:$F,6,FALSE))</f>
        <v/>
      </c>
      <c r="F183" s="234"/>
      <c r="G183"/>
    </row>
    <row r="184" spans="1:7" ht="15.75" x14ac:dyDescent="0.25">
      <c r="A184" s="194">
        <v>26118197</v>
      </c>
      <c r="B184" s="193">
        <v>9781338849301</v>
      </c>
      <c r="C184" s="256" t="s">
        <v>502</v>
      </c>
      <c r="D184" s="194">
        <v>7011</v>
      </c>
      <c r="E184" s="233" t="str">
        <f>IF(VLOOKUP($B:$B,'S25 Warehouse Sale Product List'!$A:$F,6,FALSE)="","",VLOOKUP($B:$B,'S25 Warehouse Sale Product List'!$A:$F,6,FALSE))</f>
        <v/>
      </c>
      <c r="F184" s="234"/>
      <c r="G184"/>
    </row>
    <row r="185" spans="1:7" ht="15.75" x14ac:dyDescent="0.25">
      <c r="A185" s="194">
        <v>13673981</v>
      </c>
      <c r="B185" s="193">
        <v>9781443199681</v>
      </c>
      <c r="C185" s="256" t="s">
        <v>659</v>
      </c>
      <c r="D185" s="194">
        <v>8031</v>
      </c>
      <c r="E185" s="233" t="str">
        <f>IF(VLOOKUP($B:$B,'S25 Warehouse Sale Product List'!$A:$F,6,FALSE)="","",VLOOKUP($B:$B,'S25 Warehouse Sale Product List'!$A:$F,6,FALSE))</f>
        <v/>
      </c>
      <c r="F185" s="234"/>
      <c r="G185"/>
    </row>
    <row r="186" spans="1:7" ht="15.75" x14ac:dyDescent="0.25">
      <c r="A186" s="194">
        <v>98159547</v>
      </c>
      <c r="B186" s="193">
        <v>9781546169345</v>
      </c>
      <c r="C186" s="256" t="s">
        <v>660</v>
      </c>
      <c r="D186" s="194">
        <v>8071</v>
      </c>
      <c r="E186" s="233" t="str">
        <f>IF(VLOOKUP($B:$B,'S25 Warehouse Sale Product List'!$A:$F,6,FALSE)="","",VLOOKUP($B:$B,'S25 Warehouse Sale Product List'!$A:$F,6,FALSE))</f>
        <v/>
      </c>
      <c r="F186" s="234"/>
      <c r="G186"/>
    </row>
    <row r="187" spans="1:7" ht="15.75" x14ac:dyDescent="0.25">
      <c r="A187" s="194">
        <v>29182764</v>
      </c>
      <c r="B187" s="193">
        <v>9780794452179</v>
      </c>
      <c r="C187" s="256" t="s">
        <v>503</v>
      </c>
      <c r="D187" s="194">
        <v>8011</v>
      </c>
      <c r="E187" s="233" t="str">
        <f>IF(VLOOKUP($B:$B,'S25 Warehouse Sale Product List'!$A:$F,6,FALSE)="","",VLOOKUP($B:$B,'S25 Warehouse Sale Product List'!$A:$F,6,FALSE))</f>
        <v/>
      </c>
      <c r="F187" s="234"/>
      <c r="G187"/>
    </row>
    <row r="188" spans="1:7" ht="15.75" x14ac:dyDescent="0.25">
      <c r="A188" s="194">
        <v>23129741</v>
      </c>
      <c r="B188" s="193">
        <v>9780593750872</v>
      </c>
      <c r="C188" s="256" t="s">
        <v>661</v>
      </c>
      <c r="D188" s="194">
        <v>8061</v>
      </c>
      <c r="E188" s="233" t="str">
        <f>IF(VLOOKUP($B:$B,'S25 Warehouse Sale Product List'!$A:$F,6,FALSE)="","",VLOOKUP($B:$B,'S25 Warehouse Sale Product List'!$A:$F,6,FALSE))</f>
        <v/>
      </c>
      <c r="F188" s="234"/>
      <c r="G188"/>
    </row>
    <row r="189" spans="1:7" ht="15.75" x14ac:dyDescent="0.25">
      <c r="A189" s="194">
        <v>73075572</v>
      </c>
      <c r="B189" s="193">
        <v>9798225027339</v>
      </c>
      <c r="C189" s="256" t="s">
        <v>817</v>
      </c>
      <c r="D189" s="194">
        <v>8022</v>
      </c>
      <c r="E189" s="233" t="str">
        <f>IF(VLOOKUP($B:$B,'S25 Warehouse Sale Product List'!$A:$F,6,FALSE)="","",VLOOKUP($B:$B,'S25 Warehouse Sale Product List'!$A:$F,6,FALSE))</f>
        <v/>
      </c>
      <c r="F189" s="234"/>
      <c r="G189"/>
    </row>
    <row r="190" spans="1:7" ht="15.75" x14ac:dyDescent="0.25">
      <c r="A190" s="194">
        <v>12228762</v>
      </c>
      <c r="B190" s="193">
        <v>9781339049519</v>
      </c>
      <c r="C190" s="256" t="s">
        <v>504</v>
      </c>
      <c r="D190" s="194">
        <v>8012</v>
      </c>
      <c r="E190" s="233" t="str">
        <f>IF(VLOOKUP($B:$B,'S25 Warehouse Sale Product List'!$A:$F,6,FALSE)="","",VLOOKUP($B:$B,'S25 Warehouse Sale Product List'!$A:$F,6,FALSE))</f>
        <v/>
      </c>
      <c r="F190" s="234"/>
      <c r="G190"/>
    </row>
    <row r="191" spans="1:7" ht="15.75" x14ac:dyDescent="0.25">
      <c r="A191" s="194">
        <v>78735658</v>
      </c>
      <c r="B191" s="193">
        <v>9781039702240</v>
      </c>
      <c r="C191" s="256" t="s">
        <v>243</v>
      </c>
      <c r="D191" s="194">
        <v>8021</v>
      </c>
      <c r="E191" s="233" t="str">
        <f>IF(VLOOKUP($B:$B,'S25 Warehouse Sale Product List'!$A:$F,6,FALSE)="","",VLOOKUP($B:$B,'S25 Warehouse Sale Product List'!$A:$F,6,FALSE))</f>
        <v/>
      </c>
      <c r="F191" s="234"/>
      <c r="G191"/>
    </row>
    <row r="192" spans="1:7" ht="15.75" x14ac:dyDescent="0.25">
      <c r="A192" s="194">
        <v>70680008</v>
      </c>
      <c r="B192" s="193">
        <v>9781339035642</v>
      </c>
      <c r="C192" s="256" t="s">
        <v>244</v>
      </c>
      <c r="D192" s="194">
        <v>2043</v>
      </c>
      <c r="E192" s="233" t="str">
        <f>IF(VLOOKUP($B:$B,'S25 Warehouse Sale Product List'!$A:$F,6,FALSE)="","",VLOOKUP($B:$B,'S25 Warehouse Sale Product List'!$A:$F,6,FALSE))</f>
        <v/>
      </c>
      <c r="F192" s="234"/>
      <c r="G192"/>
    </row>
    <row r="193" spans="1:7" ht="15.75" x14ac:dyDescent="0.25">
      <c r="A193" s="194">
        <v>61199514</v>
      </c>
      <c r="B193" s="193" t="s">
        <v>798</v>
      </c>
      <c r="C193" s="256" t="s">
        <v>818</v>
      </c>
      <c r="D193" s="194">
        <v>4082</v>
      </c>
      <c r="E193" s="233" t="str">
        <f>IF(VLOOKUP($B:$B,'S25 Warehouse Sale Product List'!$A:$F,6,FALSE)="","",VLOOKUP($B:$B,'S25 Warehouse Sale Product List'!$A:$F,6,FALSE))</f>
        <v/>
      </c>
      <c r="F193" s="234"/>
      <c r="G193"/>
    </row>
    <row r="194" spans="1:7" ht="15.75" x14ac:dyDescent="0.25">
      <c r="A194" s="194">
        <v>69849741</v>
      </c>
      <c r="B194" s="193">
        <v>9781338767940</v>
      </c>
      <c r="C194" s="256" t="s">
        <v>137</v>
      </c>
      <c r="D194" s="194">
        <v>7041</v>
      </c>
      <c r="E194" s="233" t="str">
        <f>IF(VLOOKUP($B:$B,'S25 Warehouse Sale Product List'!$A:$F,6,FALSE)="","",VLOOKUP($B:$B,'S25 Warehouse Sale Product List'!$A:$F,6,FALSE))</f>
        <v/>
      </c>
      <c r="F194" s="234"/>
      <c r="G194"/>
    </row>
    <row r="195" spans="1:7" ht="15.75" x14ac:dyDescent="0.25">
      <c r="A195" s="194">
        <v>38323122</v>
      </c>
      <c r="B195" s="193">
        <v>9780593621080</v>
      </c>
      <c r="C195" s="256" t="s">
        <v>336</v>
      </c>
      <c r="D195" s="194">
        <v>3092</v>
      </c>
      <c r="E195" s="233" t="str">
        <f>IF(VLOOKUP($B:$B,'S25 Warehouse Sale Product List'!$A:$F,6,FALSE)="","",VLOOKUP($B:$B,'S25 Warehouse Sale Product List'!$A:$F,6,FALSE))</f>
        <v/>
      </c>
      <c r="F195" s="234"/>
      <c r="G195"/>
    </row>
    <row r="196" spans="1:7" ht="15.75" x14ac:dyDescent="0.25">
      <c r="A196" s="194">
        <v>91309456</v>
      </c>
      <c r="B196" s="193">
        <v>9781443199698</v>
      </c>
      <c r="C196" s="256" t="s">
        <v>245</v>
      </c>
      <c r="D196" s="194">
        <v>10082</v>
      </c>
      <c r="E196" s="233" t="str">
        <f>IF(VLOOKUP($B:$B,'S25 Warehouse Sale Product List'!$A:$F,6,FALSE)="","",VLOOKUP($B:$B,'S25 Warehouse Sale Product List'!$A:$F,6,FALSE))</f>
        <v/>
      </c>
      <c r="F196" s="234"/>
      <c r="G196"/>
    </row>
    <row r="197" spans="1:7" ht="15.75" x14ac:dyDescent="0.25">
      <c r="A197" s="194">
        <v>82109511</v>
      </c>
      <c r="B197" s="193">
        <v>9798225012991</v>
      </c>
      <c r="C197" s="256" t="s">
        <v>819</v>
      </c>
      <c r="D197" s="194">
        <v>4082</v>
      </c>
      <c r="E197" s="233" t="str">
        <f>IF(VLOOKUP($B:$B,'S25 Warehouse Sale Product List'!$A:$F,6,FALSE)="","",VLOOKUP($B:$B,'S25 Warehouse Sale Product List'!$A:$F,6,FALSE))</f>
        <v/>
      </c>
      <c r="F197" s="234"/>
      <c r="G197"/>
    </row>
    <row r="198" spans="1:7" ht="15.75" x14ac:dyDescent="0.25">
      <c r="A198" s="194">
        <v>30265744</v>
      </c>
      <c r="B198" s="193">
        <v>9781546102137</v>
      </c>
      <c r="C198" s="256" t="s">
        <v>505</v>
      </c>
      <c r="D198" s="194">
        <v>7021</v>
      </c>
      <c r="E198" s="233" t="str">
        <f>IF(VLOOKUP($B:$B,'S25 Warehouse Sale Product List'!$A:$F,6,FALSE)="","",VLOOKUP($B:$B,'S25 Warehouse Sale Product List'!$A:$F,6,FALSE))</f>
        <v/>
      </c>
      <c r="F198" s="234"/>
      <c r="G198"/>
    </row>
    <row r="199" spans="1:7" ht="15.75" x14ac:dyDescent="0.25">
      <c r="A199" s="194">
        <v>39336861</v>
      </c>
      <c r="B199" s="193">
        <v>9781546193142</v>
      </c>
      <c r="C199" s="256" t="s">
        <v>820</v>
      </c>
      <c r="D199" s="194">
        <v>2062</v>
      </c>
      <c r="E199" s="233" t="str">
        <f>IF(VLOOKUP($B:$B,'S25 Warehouse Sale Product List'!$A:$F,6,FALSE)="","",VLOOKUP($B:$B,'S25 Warehouse Sale Product List'!$A:$F,6,FALSE))</f>
        <v/>
      </c>
      <c r="F199" s="234"/>
      <c r="G199"/>
    </row>
    <row r="200" spans="1:7" ht="15.75" x14ac:dyDescent="0.25">
      <c r="A200" s="194">
        <v>3527192</v>
      </c>
      <c r="B200" s="193">
        <v>9781338347487</v>
      </c>
      <c r="C200" s="256" t="s">
        <v>246</v>
      </c>
      <c r="D200" s="194">
        <v>2034</v>
      </c>
      <c r="E200" s="233" t="str">
        <f>IF(VLOOKUP($B:$B,'S25 Warehouse Sale Product List'!$A:$F,6,FALSE)="","",VLOOKUP($B:$B,'S25 Warehouse Sale Product List'!$A:$F,6,FALSE))</f>
        <v/>
      </c>
      <c r="F200" s="234"/>
      <c r="G200"/>
    </row>
    <row r="201" spans="1:7" ht="15.75" x14ac:dyDescent="0.25">
      <c r="A201" s="194">
        <v>22967996</v>
      </c>
      <c r="B201" s="193">
        <v>9781338848113</v>
      </c>
      <c r="C201" s="256" t="s">
        <v>247</v>
      </c>
      <c r="D201" s="194">
        <v>10081</v>
      </c>
      <c r="E201" s="233" t="str">
        <f>IF(VLOOKUP($B:$B,'S25 Warehouse Sale Product List'!$A:$F,6,FALSE)="","",VLOOKUP($B:$B,'S25 Warehouse Sale Product List'!$A:$F,6,FALSE))</f>
        <v/>
      </c>
      <c r="F201" s="234"/>
      <c r="G201"/>
    </row>
    <row r="202" spans="1:7" ht="15.75" x14ac:dyDescent="0.25">
      <c r="A202" s="194">
        <v>80807723</v>
      </c>
      <c r="B202" s="193">
        <v>9781338226423</v>
      </c>
      <c r="C202" s="256" t="s">
        <v>506</v>
      </c>
      <c r="D202" s="194">
        <v>7021</v>
      </c>
      <c r="E202" s="233" t="str">
        <f>IF(VLOOKUP($B:$B,'S25 Warehouse Sale Product List'!$A:$F,6,FALSE)="","",VLOOKUP($B:$B,'S25 Warehouse Sale Product List'!$A:$F,6,FALSE))</f>
        <v/>
      </c>
      <c r="F202" s="234"/>
      <c r="G202"/>
    </row>
    <row r="203" spans="1:7" ht="15.75" x14ac:dyDescent="0.25">
      <c r="A203" s="194">
        <v>10128808</v>
      </c>
      <c r="B203" s="193">
        <v>9781546142430</v>
      </c>
      <c r="C203" s="256" t="s">
        <v>662</v>
      </c>
      <c r="D203" s="194">
        <v>8082</v>
      </c>
      <c r="E203" s="233" t="str">
        <f>IF(VLOOKUP($B:$B,'S25 Warehouse Sale Product List'!$A:$F,6,FALSE)="","",VLOOKUP($B:$B,'S25 Warehouse Sale Product List'!$A:$F,6,FALSE))</f>
        <v/>
      </c>
      <c r="F203" s="234"/>
      <c r="G203"/>
    </row>
    <row r="204" spans="1:7" ht="15.75" x14ac:dyDescent="0.25">
      <c r="A204" s="194">
        <v>43286130</v>
      </c>
      <c r="B204" s="193">
        <v>9780736443937</v>
      </c>
      <c r="C204" s="256" t="s">
        <v>139</v>
      </c>
      <c r="D204" s="194">
        <v>10083</v>
      </c>
      <c r="E204" s="233" t="str">
        <f>IF(VLOOKUP($B:$B,'S25 Warehouse Sale Product List'!$A:$F,6,FALSE)="","",VLOOKUP($B:$B,'S25 Warehouse Sale Product List'!$A:$F,6,FALSE))</f>
        <v/>
      </c>
      <c r="F204" s="234"/>
      <c r="G204"/>
    </row>
    <row r="205" spans="1:7" ht="15.75" x14ac:dyDescent="0.25">
      <c r="A205" s="194">
        <v>13316459</v>
      </c>
      <c r="B205" s="193">
        <v>9781339000336</v>
      </c>
      <c r="C205" s="256" t="s">
        <v>338</v>
      </c>
      <c r="D205" s="194">
        <v>10081</v>
      </c>
      <c r="E205" s="233" t="str">
        <f>IF(VLOOKUP($B:$B,'S25 Warehouse Sale Product List'!$A:$F,6,FALSE)="","",VLOOKUP($B:$B,'S25 Warehouse Sale Product List'!$A:$F,6,FALSE))</f>
        <v/>
      </c>
      <c r="F205" s="234"/>
      <c r="G205"/>
    </row>
    <row r="206" spans="1:7" ht="15.75" x14ac:dyDescent="0.25">
      <c r="A206" s="194">
        <v>56541635</v>
      </c>
      <c r="B206" s="193">
        <v>9781338875720</v>
      </c>
      <c r="C206" s="256" t="s">
        <v>507</v>
      </c>
      <c r="D206" s="194">
        <v>2033</v>
      </c>
      <c r="E206" s="233" t="str">
        <f>IF(VLOOKUP($B:$B,'S25 Warehouse Sale Product List'!$A:$F,6,FALSE)="","",VLOOKUP($B:$B,'S25 Warehouse Sale Product List'!$A:$F,6,FALSE))</f>
        <v/>
      </c>
      <c r="F206" s="234"/>
      <c r="G206"/>
    </row>
    <row r="207" spans="1:7" ht="15.75" x14ac:dyDescent="0.25">
      <c r="A207" s="194">
        <v>67019805</v>
      </c>
      <c r="B207" s="193">
        <v>9781443193863</v>
      </c>
      <c r="C207" s="256" t="s">
        <v>339</v>
      </c>
      <c r="D207" s="194">
        <v>10081</v>
      </c>
      <c r="E207" s="233" t="str">
        <f>IF(VLOOKUP($B:$B,'S25 Warehouse Sale Product List'!$A:$F,6,FALSE)="","",VLOOKUP($B:$B,'S25 Warehouse Sale Product List'!$A:$F,6,FALSE))</f>
        <v/>
      </c>
      <c r="F207" s="234"/>
      <c r="G207"/>
    </row>
    <row r="208" spans="1:7" ht="15.75" x14ac:dyDescent="0.25">
      <c r="A208" s="194">
        <v>87036381</v>
      </c>
      <c r="B208" s="193">
        <v>9781039703476</v>
      </c>
      <c r="C208" s="256" t="s">
        <v>821</v>
      </c>
      <c r="D208" s="194">
        <v>8032</v>
      </c>
      <c r="E208" s="233" t="str">
        <f>IF(VLOOKUP($B:$B,'S25 Warehouse Sale Product List'!$A:$F,6,FALSE)="","",VLOOKUP($B:$B,'S25 Warehouse Sale Product List'!$A:$F,6,FALSE))</f>
        <v/>
      </c>
      <c r="F208" s="234"/>
      <c r="G208"/>
    </row>
    <row r="209" spans="1:7" ht="15.75" x14ac:dyDescent="0.25">
      <c r="A209" s="194">
        <v>71516868</v>
      </c>
      <c r="B209" s="193">
        <v>9781339049441</v>
      </c>
      <c r="C209" s="256" t="s">
        <v>510</v>
      </c>
      <c r="D209" s="194">
        <v>4081</v>
      </c>
      <c r="E209" s="233" t="str">
        <f>IF(VLOOKUP($B:$B,'S25 Warehouse Sale Product List'!$A:$F,6,FALSE)="","",VLOOKUP($B:$B,'S25 Warehouse Sale Product List'!$A:$F,6,FALSE))</f>
        <v/>
      </c>
      <c r="F209" s="234"/>
      <c r="G209"/>
    </row>
    <row r="210" spans="1:7" ht="15.75" x14ac:dyDescent="0.25">
      <c r="A210" s="194">
        <v>11245276</v>
      </c>
      <c r="B210" s="193">
        <v>9781339032603</v>
      </c>
      <c r="C210" s="256" t="s">
        <v>341</v>
      </c>
      <c r="D210" s="194">
        <v>10092</v>
      </c>
      <c r="E210" s="233" t="str">
        <f>IF(VLOOKUP($B:$B,'S25 Warehouse Sale Product List'!$A:$F,6,FALSE)="","",VLOOKUP($B:$B,'S25 Warehouse Sale Product List'!$A:$F,6,FALSE))</f>
        <v/>
      </c>
      <c r="F210" s="234"/>
      <c r="G210"/>
    </row>
    <row r="211" spans="1:7" ht="15.75" x14ac:dyDescent="0.25">
      <c r="A211" s="194">
        <v>44923678</v>
      </c>
      <c r="B211" s="193">
        <v>9781339032382</v>
      </c>
      <c r="C211" s="256" t="s">
        <v>342</v>
      </c>
      <c r="D211" s="194">
        <v>2032</v>
      </c>
      <c r="E211" s="233" t="str">
        <f>IF(VLOOKUP($B:$B,'S25 Warehouse Sale Product List'!$A:$F,6,FALSE)="","",VLOOKUP($B:$B,'S25 Warehouse Sale Product List'!$A:$F,6,FALSE))</f>
        <v/>
      </c>
      <c r="F211" s="234"/>
      <c r="G211"/>
    </row>
    <row r="212" spans="1:7" ht="15.75" x14ac:dyDescent="0.25">
      <c r="A212" s="194">
        <v>32529477</v>
      </c>
      <c r="B212" s="193">
        <v>9781546159568</v>
      </c>
      <c r="C212" s="256" t="s">
        <v>663</v>
      </c>
      <c r="D212" s="194">
        <v>8082</v>
      </c>
      <c r="E212" s="233" t="str">
        <f>IF(VLOOKUP($B:$B,'S25 Warehouse Sale Product List'!$A:$F,6,FALSE)="","",VLOOKUP($B:$B,'S25 Warehouse Sale Product List'!$A:$F,6,FALSE))</f>
        <v/>
      </c>
      <c r="F212" s="234"/>
      <c r="G212"/>
    </row>
    <row r="213" spans="1:7" ht="15.75" x14ac:dyDescent="0.25">
      <c r="A213" s="194">
        <v>49134457</v>
      </c>
      <c r="B213" s="193">
        <v>9781546143123</v>
      </c>
      <c r="C213" s="256" t="s">
        <v>511</v>
      </c>
      <c r="D213" s="194">
        <v>8081</v>
      </c>
      <c r="E213" s="233" t="str">
        <f>IF(VLOOKUP($B:$B,'S25 Warehouse Sale Product List'!$A:$F,6,FALSE)="","",VLOOKUP($B:$B,'S25 Warehouse Sale Product List'!$A:$F,6,FALSE))</f>
        <v/>
      </c>
      <c r="F213" s="234"/>
      <c r="G213"/>
    </row>
    <row r="214" spans="1:7" ht="15.75" x14ac:dyDescent="0.25">
      <c r="A214" s="194">
        <v>24229022</v>
      </c>
      <c r="B214" s="193">
        <v>9798225020910</v>
      </c>
      <c r="C214" s="256" t="s">
        <v>822</v>
      </c>
      <c r="D214" s="194">
        <v>8081</v>
      </c>
      <c r="E214" s="233" t="str">
        <f>IF(VLOOKUP($B:$B,'S25 Warehouse Sale Product List'!$A:$F,6,FALSE)="","",VLOOKUP($B:$B,'S25 Warehouse Sale Product List'!$A:$F,6,FALSE))</f>
        <v/>
      </c>
      <c r="F214" s="234"/>
      <c r="G214"/>
    </row>
    <row r="215" spans="1:7" ht="15.75" x14ac:dyDescent="0.25">
      <c r="A215" s="194">
        <v>76841773</v>
      </c>
      <c r="B215" s="193">
        <v>9781338894615</v>
      </c>
      <c r="C215" s="256" t="s">
        <v>343</v>
      </c>
      <c r="D215" s="194">
        <v>8061</v>
      </c>
      <c r="E215" s="233" t="str">
        <f>IF(VLOOKUP($B:$B,'S25 Warehouse Sale Product List'!$A:$F,6,FALSE)="","",VLOOKUP($B:$B,'S25 Warehouse Sale Product List'!$A:$F,6,FALSE))</f>
        <v/>
      </c>
      <c r="F215" s="234"/>
      <c r="G215"/>
    </row>
    <row r="216" spans="1:7" ht="15.75" x14ac:dyDescent="0.25">
      <c r="A216" s="194">
        <v>10692259</v>
      </c>
      <c r="B216" s="193">
        <v>9781039712690</v>
      </c>
      <c r="C216" s="256" t="s">
        <v>823</v>
      </c>
      <c r="D216" s="194">
        <v>2033</v>
      </c>
      <c r="E216" s="233" t="str">
        <f>IF(VLOOKUP($B:$B,'S25 Warehouse Sale Product List'!$A:$F,6,FALSE)="","",VLOOKUP($B:$B,'S25 Warehouse Sale Product List'!$A:$F,6,FALSE))</f>
        <v/>
      </c>
      <c r="F216" s="234"/>
      <c r="G216"/>
    </row>
    <row r="217" spans="1:7" ht="15.75" x14ac:dyDescent="0.25">
      <c r="A217" s="194">
        <v>56590911</v>
      </c>
      <c r="B217" s="193">
        <v>9781805449096</v>
      </c>
      <c r="C217" s="256" t="s">
        <v>512</v>
      </c>
      <c r="D217" s="194">
        <v>8061</v>
      </c>
      <c r="E217" s="233" t="str">
        <f>IF(VLOOKUP($B:$B,'S25 Warehouse Sale Product List'!$A:$F,6,FALSE)="","",VLOOKUP($B:$B,'S25 Warehouse Sale Product List'!$A:$F,6,FALSE))</f>
        <v/>
      </c>
      <c r="F217" s="234"/>
      <c r="G217"/>
    </row>
    <row r="218" spans="1:7" ht="15.75" x14ac:dyDescent="0.25">
      <c r="A218" s="194">
        <v>60844990</v>
      </c>
      <c r="B218" s="193">
        <v>9781546125815</v>
      </c>
      <c r="C218" s="256" t="s">
        <v>344</v>
      </c>
      <c r="D218" s="194">
        <v>10082</v>
      </c>
      <c r="E218" s="233" t="str">
        <f>IF(VLOOKUP($B:$B,'S25 Warehouse Sale Product List'!$A:$F,6,FALSE)="","",VLOOKUP($B:$B,'S25 Warehouse Sale Product List'!$A:$F,6,FALSE))</f>
        <v/>
      </c>
      <c r="F218" s="234"/>
      <c r="G218"/>
    </row>
    <row r="219" spans="1:7" ht="15.75" x14ac:dyDescent="0.25">
      <c r="A219" s="194">
        <v>95163954</v>
      </c>
      <c r="B219" s="193">
        <v>9781546126973</v>
      </c>
      <c r="C219" s="256" t="s">
        <v>345</v>
      </c>
      <c r="D219" s="194">
        <v>10081</v>
      </c>
      <c r="E219" s="233" t="str">
        <f>IF(VLOOKUP($B:$B,'S25 Warehouse Sale Product List'!$A:$F,6,FALSE)="","",VLOOKUP($B:$B,'S25 Warehouse Sale Product List'!$A:$F,6,FALSE))</f>
        <v/>
      </c>
      <c r="F219" s="234"/>
      <c r="G219"/>
    </row>
    <row r="220" spans="1:7" ht="15.75" x14ac:dyDescent="0.25">
      <c r="A220" s="194">
        <v>28959131</v>
      </c>
      <c r="B220" s="193">
        <v>9781443194495</v>
      </c>
      <c r="C220" s="256" t="s">
        <v>513</v>
      </c>
      <c r="D220" s="194">
        <v>8072</v>
      </c>
      <c r="E220" s="233" t="str">
        <f>IF(VLOOKUP($B:$B,'S25 Warehouse Sale Product List'!$A:$F,6,FALSE)="","",VLOOKUP($B:$B,'S25 Warehouse Sale Product List'!$A:$F,6,FALSE))</f>
        <v/>
      </c>
      <c r="F220" s="234"/>
      <c r="G220"/>
    </row>
    <row r="221" spans="1:7" ht="15.75" x14ac:dyDescent="0.25">
      <c r="A221" s="194">
        <v>26735163</v>
      </c>
      <c r="B221" s="193">
        <v>9781443199803</v>
      </c>
      <c r="C221" s="256" t="s">
        <v>346</v>
      </c>
      <c r="D221" s="194">
        <v>4092</v>
      </c>
      <c r="E221" s="233" t="str">
        <f>IF(VLOOKUP($B:$B,'S25 Warehouse Sale Product List'!$A:$F,6,FALSE)="","",VLOOKUP($B:$B,'S25 Warehouse Sale Product List'!$A:$F,6,FALSE))</f>
        <v/>
      </c>
      <c r="F221" s="234"/>
      <c r="G221"/>
    </row>
    <row r="222" spans="1:7" ht="15.75" x14ac:dyDescent="0.25">
      <c r="A222" s="194">
        <v>91216446</v>
      </c>
      <c r="B222" s="193">
        <v>9781338899641</v>
      </c>
      <c r="C222" s="256" t="s">
        <v>514</v>
      </c>
      <c r="D222" s="194">
        <v>8071</v>
      </c>
      <c r="E222" s="233" t="str">
        <f>IF(VLOOKUP($B:$B,'S25 Warehouse Sale Product List'!$A:$F,6,FALSE)="","",VLOOKUP($B:$B,'S25 Warehouse Sale Product List'!$A:$F,6,FALSE))</f>
        <v/>
      </c>
      <c r="F222" s="234"/>
      <c r="G222"/>
    </row>
    <row r="223" spans="1:7" ht="15.75" x14ac:dyDescent="0.25">
      <c r="A223" s="194">
        <v>72176780</v>
      </c>
      <c r="B223" s="193">
        <v>9780753480601</v>
      </c>
      <c r="C223" s="256" t="s">
        <v>515</v>
      </c>
      <c r="D223" s="194">
        <v>8062</v>
      </c>
      <c r="E223" s="233" t="str">
        <f>IF(VLOOKUP($B:$B,'S25 Warehouse Sale Product List'!$A:$F,6,FALSE)="","",VLOOKUP($B:$B,'S25 Warehouse Sale Product List'!$A:$F,6,FALSE))</f>
        <v/>
      </c>
      <c r="F223" s="234"/>
      <c r="G223"/>
    </row>
    <row r="224" spans="1:7" ht="15.75" x14ac:dyDescent="0.25">
      <c r="A224" s="194">
        <v>29803832</v>
      </c>
      <c r="B224" s="193">
        <v>9781338864625</v>
      </c>
      <c r="C224" s="256" t="s">
        <v>516</v>
      </c>
      <c r="D224" s="194">
        <v>2032</v>
      </c>
      <c r="E224" s="233" t="str">
        <f>IF(VLOOKUP($B:$B,'S25 Warehouse Sale Product List'!$A:$F,6,FALSE)="","",VLOOKUP($B:$B,'S25 Warehouse Sale Product List'!$A:$F,6,FALSE))</f>
        <v/>
      </c>
      <c r="F224" s="234"/>
      <c r="G224"/>
    </row>
    <row r="225" spans="1:7" ht="15.75" x14ac:dyDescent="0.25">
      <c r="A225" s="194">
        <v>47615923</v>
      </c>
      <c r="B225" s="193">
        <v>9781368094313</v>
      </c>
      <c r="C225" s="256" t="s">
        <v>517</v>
      </c>
      <c r="D225" s="194">
        <v>10092</v>
      </c>
      <c r="E225" s="233" t="str">
        <f>IF(VLOOKUP($B:$B,'S25 Warehouse Sale Product List'!$A:$F,6,FALSE)="","",VLOOKUP($B:$B,'S25 Warehouse Sale Product List'!$A:$F,6,FALSE))</f>
        <v/>
      </c>
      <c r="F225" s="232"/>
      <c r="G225"/>
    </row>
    <row r="226" spans="1:7" ht="15.75" x14ac:dyDescent="0.25">
      <c r="A226" s="194">
        <v>52154989</v>
      </c>
      <c r="B226" s="193">
        <v>9780593372708</v>
      </c>
      <c r="C226" s="256" t="s">
        <v>824</v>
      </c>
      <c r="D226" s="194">
        <v>7031</v>
      </c>
      <c r="E226" s="233" t="str">
        <f>IF(VLOOKUP($B:$B,'S25 Warehouse Sale Product List'!$A:$F,6,FALSE)="","",VLOOKUP($B:$B,'S25 Warehouse Sale Product List'!$A:$F,6,FALSE))</f>
        <v/>
      </c>
      <c r="F226" s="232"/>
      <c r="G226"/>
    </row>
    <row r="227" spans="1:7" ht="15.75" x14ac:dyDescent="0.25">
      <c r="A227" s="194">
        <v>93244988</v>
      </c>
      <c r="B227" s="193">
        <v>9781546103042</v>
      </c>
      <c r="C227" s="256" t="s">
        <v>348</v>
      </c>
      <c r="D227" s="194">
        <v>10091</v>
      </c>
      <c r="E227" s="233" t="str">
        <f>IF(VLOOKUP($B:$B,'S25 Warehouse Sale Product List'!$A:$F,6,FALSE)="","",VLOOKUP($B:$B,'S25 Warehouse Sale Product List'!$A:$F,6,FALSE))</f>
        <v/>
      </c>
      <c r="F227" s="232"/>
      <c r="G227"/>
    </row>
    <row r="228" spans="1:7" ht="15.75" x14ac:dyDescent="0.25">
      <c r="A228" s="194">
        <v>98390302</v>
      </c>
      <c r="B228" s="193">
        <v>9780358694090</v>
      </c>
      <c r="C228" s="256" t="s">
        <v>349</v>
      </c>
      <c r="D228" s="194">
        <v>2031</v>
      </c>
      <c r="E228" s="233" t="str">
        <f>IF(VLOOKUP($B:$B,'S25 Warehouse Sale Product List'!$A:$F,6,FALSE)="","",VLOOKUP($B:$B,'S25 Warehouse Sale Product List'!$A:$F,6,FALSE))</f>
        <v/>
      </c>
      <c r="F228" s="232"/>
      <c r="G228"/>
    </row>
    <row r="229" spans="1:7" ht="15.75" x14ac:dyDescent="0.25">
      <c r="A229" s="194">
        <v>85734701</v>
      </c>
      <c r="B229" s="193">
        <v>9781339030968</v>
      </c>
      <c r="C229" s="256" t="s">
        <v>327</v>
      </c>
      <c r="D229" s="194">
        <v>10081</v>
      </c>
      <c r="E229" s="233" t="str">
        <f>IF(VLOOKUP($B:$B,'S25 Warehouse Sale Product List'!$A:$F,6,FALSE)="","",VLOOKUP($B:$B,'S25 Warehouse Sale Product List'!$A:$F,6,FALSE))</f>
        <v/>
      </c>
      <c r="F229" s="232"/>
      <c r="G229"/>
    </row>
    <row r="230" spans="1:7" ht="15.75" x14ac:dyDescent="0.25">
      <c r="A230" s="194">
        <v>33745251</v>
      </c>
      <c r="B230" s="193">
        <v>9781339049533</v>
      </c>
      <c r="C230" s="256" t="s">
        <v>518</v>
      </c>
      <c r="D230" s="194">
        <v>10092</v>
      </c>
      <c r="E230" s="233" t="str">
        <f>IF(VLOOKUP($B:$B,'S25 Warehouse Sale Product List'!$A:$F,6,FALSE)="","",VLOOKUP($B:$B,'S25 Warehouse Sale Product List'!$A:$F,6,FALSE))</f>
        <v/>
      </c>
      <c r="F230" s="232"/>
      <c r="G230"/>
    </row>
    <row r="231" spans="1:7" ht="15.75" x14ac:dyDescent="0.25">
      <c r="A231" s="194">
        <v>3213882</v>
      </c>
      <c r="B231" s="193">
        <v>9781443119559</v>
      </c>
      <c r="C231" s="256" t="s">
        <v>350</v>
      </c>
      <c r="D231" s="194">
        <v>10091</v>
      </c>
      <c r="E231" s="233" t="str">
        <f>IF(VLOOKUP($B:$B,'S25 Warehouse Sale Product List'!$A:$F,6,FALSE)="","",VLOOKUP($B:$B,'S25 Warehouse Sale Product List'!$A:$F,6,FALSE))</f>
        <v/>
      </c>
      <c r="F231" s="232"/>
      <c r="G231"/>
    </row>
    <row r="232" spans="1:7" ht="15.75" x14ac:dyDescent="0.25">
      <c r="A232" s="194">
        <v>49617495</v>
      </c>
      <c r="B232" s="193">
        <v>9781546143130</v>
      </c>
      <c r="C232" s="256" t="s">
        <v>664</v>
      </c>
      <c r="D232" s="194">
        <v>8021</v>
      </c>
      <c r="E232" s="233" t="str">
        <f>IF(VLOOKUP($B:$B,'S25 Warehouse Sale Product List'!$A:$F,6,FALSE)="","",VLOOKUP($B:$B,'S25 Warehouse Sale Product List'!$A:$F,6,FALSE))</f>
        <v/>
      </c>
      <c r="F232" s="232"/>
      <c r="G232"/>
    </row>
    <row r="233" spans="1:7" ht="15.75" x14ac:dyDescent="0.25">
      <c r="A233" s="194">
        <v>79396934</v>
      </c>
      <c r="B233" s="193">
        <v>9781546127284</v>
      </c>
      <c r="C233" s="256" t="s">
        <v>665</v>
      </c>
      <c r="D233" s="194">
        <v>4081</v>
      </c>
      <c r="E233" s="233" t="str">
        <f>IF(VLOOKUP($B:$B,'S25 Warehouse Sale Product List'!$A:$F,6,FALSE)="","",VLOOKUP($B:$B,'S25 Warehouse Sale Product List'!$A:$F,6,FALSE))</f>
        <v/>
      </c>
      <c r="F233" s="232"/>
      <c r="G233"/>
    </row>
    <row r="234" spans="1:7" ht="15.75" x14ac:dyDescent="0.25">
      <c r="A234" s="194">
        <v>76361036</v>
      </c>
      <c r="B234" s="193">
        <v>9780593709559</v>
      </c>
      <c r="C234" s="256" t="s">
        <v>351</v>
      </c>
      <c r="D234" s="194">
        <v>10082</v>
      </c>
      <c r="E234" s="233" t="str">
        <f>IF(VLOOKUP($B:$B,'S25 Warehouse Sale Product List'!$A:$F,6,FALSE)="","",VLOOKUP($B:$B,'S25 Warehouse Sale Product List'!$A:$F,6,FALSE))</f>
        <v/>
      </c>
      <c r="F234" s="232"/>
      <c r="G234"/>
    </row>
    <row r="235" spans="1:7" ht="15.75" x14ac:dyDescent="0.25">
      <c r="A235" s="194">
        <v>96631002</v>
      </c>
      <c r="B235" s="193">
        <v>9781546115960</v>
      </c>
      <c r="C235" s="256" t="s">
        <v>519</v>
      </c>
      <c r="D235" s="194">
        <v>10091</v>
      </c>
      <c r="E235" s="233" t="str">
        <f>IF(VLOOKUP($B:$B,'S25 Warehouse Sale Product List'!$A:$F,6,FALSE)="","",VLOOKUP($B:$B,'S25 Warehouse Sale Product List'!$A:$F,6,FALSE))</f>
        <v/>
      </c>
      <c r="F235" s="232"/>
      <c r="G235"/>
    </row>
    <row r="236" spans="1:7" ht="15.75" x14ac:dyDescent="0.25">
      <c r="A236" s="194">
        <v>95216392</v>
      </c>
      <c r="B236" s="193">
        <v>9781338891928</v>
      </c>
      <c r="C236" s="256" t="s">
        <v>352</v>
      </c>
      <c r="D236" s="194">
        <v>10082</v>
      </c>
      <c r="E236" s="233" t="str">
        <f>IF(VLOOKUP($B:$B,'S25 Warehouse Sale Product List'!$A:$F,6,FALSE)="","",VLOOKUP($B:$B,'S25 Warehouse Sale Product List'!$A:$F,6,FALSE))</f>
        <v/>
      </c>
      <c r="F236" s="232"/>
      <c r="G236"/>
    </row>
    <row r="237" spans="1:7" ht="15.75" x14ac:dyDescent="0.25">
      <c r="A237" s="194">
        <v>16788038</v>
      </c>
      <c r="B237" s="193">
        <v>9781339046334</v>
      </c>
      <c r="C237" s="256" t="s">
        <v>520</v>
      </c>
      <c r="D237" s="194">
        <v>8011</v>
      </c>
      <c r="E237" s="233" t="str">
        <f>IF(VLOOKUP($B:$B,'S25 Warehouse Sale Product List'!$A:$F,6,FALSE)="","",VLOOKUP($B:$B,'S25 Warehouse Sale Product List'!$A:$F,6,FALSE))</f>
        <v/>
      </c>
      <c r="F237" s="232"/>
      <c r="G237"/>
    </row>
    <row r="238" spans="1:7" ht="15.75" x14ac:dyDescent="0.25">
      <c r="A238" s="194">
        <v>71148896</v>
      </c>
      <c r="B238" s="193">
        <v>9781546143680</v>
      </c>
      <c r="C238" s="256" t="s">
        <v>521</v>
      </c>
      <c r="D238" s="194">
        <v>8082</v>
      </c>
      <c r="E238" s="233" t="str">
        <f>IF(VLOOKUP($B:$B,'S25 Warehouse Sale Product List'!$A:$F,6,FALSE)="","",VLOOKUP($B:$B,'S25 Warehouse Sale Product List'!$A:$F,6,FALSE))</f>
        <v/>
      </c>
      <c r="F238" s="232"/>
      <c r="G238"/>
    </row>
    <row r="239" spans="1:7" ht="15.75" x14ac:dyDescent="0.25">
      <c r="A239" s="194">
        <v>20929873</v>
      </c>
      <c r="B239" s="193">
        <v>9781338865776</v>
      </c>
      <c r="C239" s="256" t="s">
        <v>326</v>
      </c>
      <c r="D239" s="194">
        <v>10092</v>
      </c>
      <c r="E239" s="233" t="str">
        <f>IF(VLOOKUP($B:$B,'S25 Warehouse Sale Product List'!$A:$F,6,FALSE)="","",VLOOKUP($B:$B,'S25 Warehouse Sale Product List'!$A:$F,6,FALSE))</f>
        <v/>
      </c>
      <c r="F239" s="232"/>
      <c r="G239"/>
    </row>
    <row r="240" spans="1:7" ht="15.75" x14ac:dyDescent="0.25">
      <c r="A240" s="194">
        <v>16405018</v>
      </c>
      <c r="B240" s="193">
        <v>9781338355161</v>
      </c>
      <c r="C240" s="256" t="s">
        <v>666</v>
      </c>
      <c r="D240" s="194">
        <v>7011</v>
      </c>
      <c r="E240" s="233" t="str">
        <f>IF(VLOOKUP($B:$B,'S25 Warehouse Sale Product List'!$A:$F,6,FALSE)="","",VLOOKUP($B:$B,'S25 Warehouse Sale Product List'!$A:$F,6,FALSE))</f>
        <v/>
      </c>
      <c r="F240" s="232"/>
      <c r="G240"/>
    </row>
    <row r="241" spans="1:7" ht="15.75" x14ac:dyDescent="0.25">
      <c r="A241" s="194">
        <v>13197887</v>
      </c>
      <c r="B241" s="193">
        <v>9781339043098</v>
      </c>
      <c r="C241" s="256" t="s">
        <v>522</v>
      </c>
      <c r="D241" s="194">
        <v>8011</v>
      </c>
      <c r="E241" s="233" t="str">
        <f>IF(VLOOKUP($B:$B,'S25 Warehouse Sale Product List'!$A:$F,6,FALSE)="","",VLOOKUP($B:$B,'S25 Warehouse Sale Product List'!$A:$F,6,FALSE))</f>
        <v/>
      </c>
      <c r="F241" s="232"/>
      <c r="G241"/>
    </row>
    <row r="242" spans="1:7" ht="15.75" x14ac:dyDescent="0.25">
      <c r="A242" s="194">
        <v>2917443</v>
      </c>
      <c r="B242" s="193">
        <v>9781443148177</v>
      </c>
      <c r="C242" s="256" t="s">
        <v>825</v>
      </c>
      <c r="D242" s="194">
        <v>8082</v>
      </c>
      <c r="E242" s="233" t="str">
        <f>IF(VLOOKUP($B:$B,'S25 Warehouse Sale Product List'!$A:$F,6,FALSE)="","",VLOOKUP($B:$B,'S25 Warehouse Sale Product List'!$A:$F,6,FALSE))</f>
        <v/>
      </c>
      <c r="F242" s="232"/>
      <c r="G242"/>
    </row>
    <row r="243" spans="1:7" ht="15.75" x14ac:dyDescent="0.25">
      <c r="A243" s="194">
        <v>3250040</v>
      </c>
      <c r="B243" s="193">
        <v>9781443163385</v>
      </c>
      <c r="C243" s="256" t="s">
        <v>826</v>
      </c>
      <c r="D243" s="194">
        <v>8082</v>
      </c>
      <c r="E243" s="233" t="str">
        <f>IF(VLOOKUP($B:$B,'S25 Warehouse Sale Product List'!$A:$F,6,FALSE)="","",VLOOKUP($B:$B,'S25 Warehouse Sale Product List'!$A:$F,6,FALSE))</f>
        <v/>
      </c>
      <c r="F243" s="232"/>
      <c r="G243"/>
    </row>
    <row r="244" spans="1:7" ht="15.75" x14ac:dyDescent="0.25">
      <c r="A244" s="194">
        <v>31776452</v>
      </c>
      <c r="B244" s="193">
        <v>9781546143178</v>
      </c>
      <c r="C244" s="256" t="s">
        <v>523</v>
      </c>
      <c r="D244" s="194">
        <v>10081</v>
      </c>
      <c r="E244" s="233" t="str">
        <f>IF(VLOOKUP($B:$B,'S25 Warehouse Sale Product List'!$A:$F,6,FALSE)="","",VLOOKUP($B:$B,'S25 Warehouse Sale Product List'!$A:$F,6,FALSE))</f>
        <v/>
      </c>
      <c r="F244" s="232"/>
      <c r="G244"/>
    </row>
    <row r="245" spans="1:7" ht="15.75" x14ac:dyDescent="0.25">
      <c r="A245" s="194">
        <v>37757047</v>
      </c>
      <c r="B245" s="193">
        <v>9781546173014</v>
      </c>
      <c r="C245" s="256" t="s">
        <v>667</v>
      </c>
      <c r="D245" s="194">
        <v>8021</v>
      </c>
      <c r="E245" s="233" t="str">
        <f>IF(VLOOKUP($B:$B,'S25 Warehouse Sale Product List'!$A:$F,6,FALSE)="","",VLOOKUP($B:$B,'S25 Warehouse Sale Product List'!$A:$F,6,FALSE))</f>
        <v/>
      </c>
      <c r="F245" s="234"/>
      <c r="G245"/>
    </row>
    <row r="246" spans="1:7" ht="15.75" x14ac:dyDescent="0.25">
      <c r="A246" s="194">
        <v>63270844</v>
      </c>
      <c r="B246" s="193">
        <v>9781546103035</v>
      </c>
      <c r="C246" s="256" t="s">
        <v>524</v>
      </c>
      <c r="D246" s="194">
        <v>8021</v>
      </c>
      <c r="E246" s="233" t="str">
        <f>IF(VLOOKUP($B:$B,'S25 Warehouse Sale Product List'!$A:$F,6,FALSE)="","",VLOOKUP($B:$B,'S25 Warehouse Sale Product List'!$A:$F,6,FALSE))</f>
        <v/>
      </c>
      <c r="F246" s="234"/>
      <c r="G246"/>
    </row>
    <row r="247" spans="1:7" ht="15.75" x14ac:dyDescent="0.25">
      <c r="A247" s="194">
        <v>35127527</v>
      </c>
      <c r="B247" s="193">
        <v>9781443199810</v>
      </c>
      <c r="C247" s="256" t="s">
        <v>668</v>
      </c>
      <c r="D247" s="194">
        <v>3092</v>
      </c>
      <c r="E247" s="233" t="str">
        <f>IF(VLOOKUP($B:$B,'S25 Warehouse Sale Product List'!$A:$F,6,FALSE)="","",VLOOKUP($B:$B,'S25 Warehouse Sale Product List'!$A:$F,6,FALSE))</f>
        <v/>
      </c>
      <c r="F247" s="234"/>
      <c r="G247"/>
    </row>
    <row r="248" spans="1:7" ht="15.75" x14ac:dyDescent="0.25">
      <c r="A248" s="194">
        <v>22371240</v>
      </c>
      <c r="B248" s="193">
        <v>9781338871401</v>
      </c>
      <c r="C248" s="256" t="s">
        <v>354</v>
      </c>
      <c r="D248" s="194">
        <v>7091</v>
      </c>
      <c r="E248" s="233" t="str">
        <f>IF(VLOOKUP($B:$B,'S25 Warehouse Sale Product List'!$A:$F,6,FALSE)="","",VLOOKUP($B:$B,'S25 Warehouse Sale Product List'!$A:$F,6,FALSE))</f>
        <v/>
      </c>
      <c r="F248" s="234"/>
      <c r="G248"/>
    </row>
    <row r="249" spans="1:7" ht="15.75" x14ac:dyDescent="0.25">
      <c r="A249" s="194">
        <v>86978731</v>
      </c>
      <c r="B249" s="193">
        <v>9781339012032</v>
      </c>
      <c r="C249" s="256" t="s">
        <v>317</v>
      </c>
      <c r="D249" s="194">
        <v>10092</v>
      </c>
      <c r="E249" s="233" t="str">
        <f>IF(VLOOKUP($B:$B,'S25 Warehouse Sale Product List'!$A:$F,6,FALSE)="","",VLOOKUP($B:$B,'S25 Warehouse Sale Product List'!$A:$F,6,FALSE))</f>
        <v/>
      </c>
      <c r="F249" s="234"/>
      <c r="G249"/>
    </row>
    <row r="250" spans="1:7" ht="15.75" x14ac:dyDescent="0.25">
      <c r="A250" s="194">
        <v>48796119</v>
      </c>
      <c r="B250" s="193">
        <v>9781339035369</v>
      </c>
      <c r="C250" s="256" t="s">
        <v>355</v>
      </c>
      <c r="D250" s="194">
        <v>8021</v>
      </c>
      <c r="E250" s="233" t="str">
        <f>IF(VLOOKUP($B:$B,'S25 Warehouse Sale Product List'!$A:$F,6,FALSE)="","",VLOOKUP($B:$B,'S25 Warehouse Sale Product List'!$A:$F,6,FALSE))</f>
        <v/>
      </c>
      <c r="F250" s="234"/>
      <c r="G250"/>
    </row>
    <row r="251" spans="1:7" ht="15.75" x14ac:dyDescent="0.25">
      <c r="A251" s="194">
        <v>44718943</v>
      </c>
      <c r="B251" s="193">
        <v>9781459840133</v>
      </c>
      <c r="C251" s="256" t="s">
        <v>356</v>
      </c>
      <c r="D251" s="194">
        <v>8081</v>
      </c>
      <c r="E251" s="233" t="str">
        <f>IF(VLOOKUP($B:$B,'S25 Warehouse Sale Product List'!$A:$F,6,FALSE)="","",VLOOKUP($B:$B,'S25 Warehouse Sale Product List'!$A:$F,6,FALSE))</f>
        <v/>
      </c>
      <c r="F251" s="234"/>
      <c r="G251"/>
    </row>
    <row r="252" spans="1:7" ht="15.75" x14ac:dyDescent="0.25">
      <c r="A252" s="194">
        <v>81790813</v>
      </c>
      <c r="B252" s="193">
        <v>9781338818857</v>
      </c>
      <c r="C252" s="256" t="s">
        <v>525</v>
      </c>
      <c r="D252" s="194">
        <v>7041</v>
      </c>
      <c r="E252" s="233" t="str">
        <f>IF(VLOOKUP($B:$B,'S25 Warehouse Sale Product List'!$A:$F,6,FALSE)="","",VLOOKUP($B:$B,'S25 Warehouse Sale Product List'!$A:$F,6,FALSE))</f>
        <v/>
      </c>
      <c r="F252" s="234"/>
      <c r="G252"/>
    </row>
    <row r="253" spans="1:7" ht="15.75" x14ac:dyDescent="0.25">
      <c r="A253" s="194">
        <v>21123275</v>
      </c>
      <c r="B253" s="193">
        <v>9781338883442</v>
      </c>
      <c r="C253" s="256" t="s">
        <v>526</v>
      </c>
      <c r="D253" s="194">
        <v>7041</v>
      </c>
      <c r="E253" s="233" t="str">
        <f>IF(VLOOKUP($B:$B,'S25 Warehouse Sale Product List'!$A:$F,6,FALSE)="","",VLOOKUP($B:$B,'S25 Warehouse Sale Product List'!$A:$F,6,FALSE))</f>
        <v/>
      </c>
      <c r="F253" s="234"/>
      <c r="G253"/>
    </row>
    <row r="254" spans="1:7" ht="15.75" x14ac:dyDescent="0.25">
      <c r="A254" s="194">
        <v>12962130</v>
      </c>
      <c r="B254" s="193">
        <v>9781338883497</v>
      </c>
      <c r="C254" s="256" t="s">
        <v>669</v>
      </c>
      <c r="D254" s="194">
        <v>7042</v>
      </c>
      <c r="E254" s="233" t="str">
        <f>IF(VLOOKUP($B:$B,'S25 Warehouse Sale Product List'!$A:$F,6,FALSE)="","",VLOOKUP($B:$B,'S25 Warehouse Sale Product List'!$A:$F,6,FALSE))</f>
        <v/>
      </c>
      <c r="F254" s="234"/>
      <c r="G254"/>
    </row>
    <row r="255" spans="1:7" ht="15.75" x14ac:dyDescent="0.25">
      <c r="A255" s="194">
        <v>88217070</v>
      </c>
      <c r="B255" s="193">
        <v>9781338805932</v>
      </c>
      <c r="C255" s="256" t="s">
        <v>358</v>
      </c>
      <c r="D255" s="194">
        <v>7041</v>
      </c>
      <c r="E255" s="233" t="str">
        <f>IF(VLOOKUP($B:$B,'S25 Warehouse Sale Product List'!$A:$F,6,FALSE)="","",VLOOKUP($B:$B,'S25 Warehouse Sale Product List'!$A:$F,6,FALSE))</f>
        <v/>
      </c>
      <c r="F255" s="234"/>
      <c r="G255"/>
    </row>
    <row r="256" spans="1:7" ht="15.75" x14ac:dyDescent="0.25">
      <c r="A256" s="194">
        <v>61097846</v>
      </c>
      <c r="B256" s="193">
        <v>9781338897067</v>
      </c>
      <c r="C256" s="256" t="s">
        <v>527</v>
      </c>
      <c r="D256" s="194">
        <v>7042</v>
      </c>
      <c r="E256" s="233" t="str">
        <f>IF(VLOOKUP($B:$B,'S25 Warehouse Sale Product List'!$A:$F,6,FALSE)="","",VLOOKUP($B:$B,'S25 Warehouse Sale Product List'!$A:$F,6,FALSE))</f>
        <v/>
      </c>
      <c r="F256" s="234"/>
      <c r="G256"/>
    </row>
    <row r="257" spans="1:7" ht="15.75" x14ac:dyDescent="0.25">
      <c r="A257" s="194">
        <v>81220473</v>
      </c>
      <c r="B257" s="193">
        <v>9781443198851</v>
      </c>
      <c r="C257" s="256" t="s">
        <v>528</v>
      </c>
      <c r="D257" s="194">
        <v>8031</v>
      </c>
      <c r="E257" s="233" t="str">
        <f>IF(VLOOKUP($B:$B,'S25 Warehouse Sale Product List'!$A:$F,6,FALSE)="","",VLOOKUP($B:$B,'S25 Warehouse Sale Product List'!$A:$F,6,FALSE))</f>
        <v/>
      </c>
      <c r="F257" s="234"/>
      <c r="G257"/>
    </row>
    <row r="258" spans="1:7" ht="15.75" x14ac:dyDescent="0.25">
      <c r="A258" s="194">
        <v>82789691</v>
      </c>
      <c r="B258" s="193">
        <v>9781443187695</v>
      </c>
      <c r="C258" s="256" t="s">
        <v>362</v>
      </c>
      <c r="D258" s="194">
        <v>8081</v>
      </c>
      <c r="E258" s="233" t="str">
        <f>IF(VLOOKUP($B:$B,'S25 Warehouse Sale Product List'!$A:$F,6,FALSE)="","",VLOOKUP($B:$B,'S25 Warehouse Sale Product List'!$A:$F,6,FALSE))</f>
        <v/>
      </c>
      <c r="F258" s="234"/>
      <c r="G258"/>
    </row>
    <row r="259" spans="1:7" ht="15.75" x14ac:dyDescent="0.25">
      <c r="A259" s="194">
        <v>53617232</v>
      </c>
      <c r="B259" s="193">
        <v>9781368094412</v>
      </c>
      <c r="C259" s="256" t="s">
        <v>363</v>
      </c>
      <c r="D259" s="194">
        <v>8011</v>
      </c>
      <c r="E259" s="233" t="str">
        <f>IF(VLOOKUP($B:$B,'S25 Warehouse Sale Product List'!$A:$F,6,FALSE)="","",VLOOKUP($B:$B,'S25 Warehouse Sale Product List'!$A:$F,6,FALSE))</f>
        <v/>
      </c>
      <c r="F259" s="234"/>
      <c r="G259"/>
    </row>
    <row r="260" spans="1:7" ht="15.75" x14ac:dyDescent="0.25">
      <c r="A260" s="194">
        <v>60654861</v>
      </c>
      <c r="B260" s="193">
        <v>9781368094344</v>
      </c>
      <c r="C260" s="256" t="s">
        <v>529</v>
      </c>
      <c r="D260" s="194">
        <v>10081</v>
      </c>
      <c r="E260" s="233" t="str">
        <f>IF(VLOOKUP($B:$B,'S25 Warehouse Sale Product List'!$A:$F,6,FALSE)="","",VLOOKUP($B:$B,'S25 Warehouse Sale Product List'!$A:$F,6,FALSE))</f>
        <v/>
      </c>
      <c r="F260" s="234"/>
      <c r="G260"/>
    </row>
    <row r="261" spans="1:7" ht="15.75" x14ac:dyDescent="0.25">
      <c r="A261" s="194">
        <v>76289024</v>
      </c>
      <c r="B261" s="193">
        <v>9781368076050</v>
      </c>
      <c r="C261" s="256" t="s">
        <v>364</v>
      </c>
      <c r="D261" s="194">
        <v>7011</v>
      </c>
      <c r="E261" s="233" t="str">
        <f>IF(VLOOKUP($B:$B,'S25 Warehouse Sale Product List'!$A:$F,6,FALSE)="","",VLOOKUP($B:$B,'S25 Warehouse Sale Product List'!$A:$F,6,FALSE))</f>
        <v/>
      </c>
      <c r="F261" s="234"/>
      <c r="G261"/>
    </row>
    <row r="262" spans="1:7" ht="15.75" x14ac:dyDescent="0.25">
      <c r="A262" s="194">
        <v>81241438</v>
      </c>
      <c r="B262" s="193">
        <v>9781368095099</v>
      </c>
      <c r="C262" s="256" t="s">
        <v>365</v>
      </c>
      <c r="D262" s="194">
        <v>10081</v>
      </c>
      <c r="E262" s="233" t="str">
        <f>IF(VLOOKUP($B:$B,'S25 Warehouse Sale Product List'!$A:$F,6,FALSE)="","",VLOOKUP($B:$B,'S25 Warehouse Sale Product List'!$A:$F,6,FALSE))</f>
        <v/>
      </c>
      <c r="F262" s="234"/>
      <c r="G262"/>
    </row>
    <row r="263" spans="1:7" ht="15.75" x14ac:dyDescent="0.25">
      <c r="A263" s="194">
        <v>71365218</v>
      </c>
      <c r="B263" s="193">
        <v>9781338888010</v>
      </c>
      <c r="C263" s="256" t="s">
        <v>366</v>
      </c>
      <c r="D263" s="194">
        <v>3081</v>
      </c>
      <c r="E263" s="233" t="str">
        <f>IF(VLOOKUP($B:$B,'S25 Warehouse Sale Product List'!$A:$F,6,FALSE)="","",VLOOKUP($B:$B,'S25 Warehouse Sale Product List'!$A:$F,6,FALSE))</f>
        <v/>
      </c>
      <c r="F263" s="234"/>
      <c r="G263"/>
    </row>
    <row r="264" spans="1:7" ht="15.75" x14ac:dyDescent="0.25">
      <c r="A264" s="194">
        <v>20196662</v>
      </c>
      <c r="B264" s="193">
        <v>9780736442541</v>
      </c>
      <c r="C264" s="256" t="s">
        <v>530</v>
      </c>
      <c r="D264" s="194">
        <v>7031</v>
      </c>
      <c r="E264" s="233" t="str">
        <f>IF(VLOOKUP($B:$B,'S25 Warehouse Sale Product List'!$A:$F,6,FALSE)="","",VLOOKUP($B:$B,'S25 Warehouse Sale Product List'!$A:$F,6,FALSE))</f>
        <v/>
      </c>
      <c r="F264" s="234"/>
      <c r="G264"/>
    </row>
    <row r="265" spans="1:7" ht="15.75" x14ac:dyDescent="0.25">
      <c r="A265" s="194">
        <v>83274005</v>
      </c>
      <c r="B265" s="193">
        <v>9781339006963</v>
      </c>
      <c r="C265" s="256" t="s">
        <v>670</v>
      </c>
      <c r="D265" s="194">
        <v>8071</v>
      </c>
      <c r="E265" s="233" t="str">
        <f>IF(VLOOKUP($B:$B,'S25 Warehouse Sale Product List'!$A:$F,6,FALSE)="","",VLOOKUP($B:$B,'S25 Warehouse Sale Product List'!$A:$F,6,FALSE))</f>
        <v/>
      </c>
      <c r="F265" s="234"/>
      <c r="G265"/>
    </row>
    <row r="266" spans="1:7" ht="15.75" x14ac:dyDescent="0.25">
      <c r="A266" s="194">
        <v>95099519</v>
      </c>
      <c r="B266" s="193">
        <v>9780593646045</v>
      </c>
      <c r="C266" s="256" t="s">
        <v>367</v>
      </c>
      <c r="D266" s="194">
        <v>10082</v>
      </c>
      <c r="E266" s="233" t="str">
        <f>IF(VLOOKUP($B:$B,'S25 Warehouse Sale Product List'!$A:$F,6,FALSE)="","",VLOOKUP($B:$B,'S25 Warehouse Sale Product List'!$A:$F,6,FALSE))</f>
        <v/>
      </c>
      <c r="F266" s="234"/>
      <c r="G266"/>
    </row>
    <row r="267" spans="1:7" ht="15.75" x14ac:dyDescent="0.25">
      <c r="A267" s="194">
        <v>14951681</v>
      </c>
      <c r="B267" s="193">
        <v>9781836423416</v>
      </c>
      <c r="C267" s="256" t="s">
        <v>827</v>
      </c>
      <c r="D267" s="194">
        <v>4082</v>
      </c>
      <c r="E267" s="233" t="str">
        <f>IF(VLOOKUP($B:$B,'S25 Warehouse Sale Product List'!$A:$F,6,FALSE)="","",VLOOKUP($B:$B,'S25 Warehouse Sale Product List'!$A:$F,6,FALSE))</f>
        <v/>
      </c>
      <c r="F267" s="234"/>
      <c r="G267"/>
    </row>
    <row r="268" spans="1:7" ht="15.75" x14ac:dyDescent="0.25">
      <c r="A268" s="194">
        <v>2562735</v>
      </c>
      <c r="B268" s="193">
        <v>9781443128377</v>
      </c>
      <c r="C268" s="256" t="s">
        <v>477</v>
      </c>
      <c r="D268" s="194">
        <v>10091</v>
      </c>
      <c r="E268" s="233" t="str">
        <f>IF(VLOOKUP($B:$B,'S25 Warehouse Sale Product List'!$A:$F,6,FALSE)="","",VLOOKUP($B:$B,'S25 Warehouse Sale Product List'!$A:$F,6,FALSE))</f>
        <v/>
      </c>
      <c r="F268" s="234"/>
      <c r="G268"/>
    </row>
    <row r="269" spans="1:7" ht="15.75" x14ac:dyDescent="0.25">
      <c r="A269" s="194">
        <v>64168320</v>
      </c>
      <c r="B269" s="193">
        <v>9781039706804</v>
      </c>
      <c r="C269" s="256" t="s">
        <v>828</v>
      </c>
      <c r="D269" s="194">
        <v>9061</v>
      </c>
      <c r="E269" s="233" t="str">
        <f>IF(VLOOKUP($B:$B,'S25 Warehouse Sale Product List'!$A:$F,6,FALSE)="","",VLOOKUP($B:$B,'S25 Warehouse Sale Product List'!$A:$F,6,FALSE))</f>
        <v/>
      </c>
      <c r="F269" s="234"/>
      <c r="G269"/>
    </row>
    <row r="270" spans="1:7" ht="15.75" x14ac:dyDescent="0.25">
      <c r="A270" s="194">
        <v>33324170</v>
      </c>
      <c r="B270" s="193">
        <v>9781338879131</v>
      </c>
      <c r="C270" s="256" t="s">
        <v>369</v>
      </c>
      <c r="D270" s="194">
        <v>8071</v>
      </c>
      <c r="E270" s="233" t="str">
        <f>IF(VLOOKUP($B:$B,'S25 Warehouse Sale Product List'!$A:$F,6,FALSE)="","",VLOOKUP($B:$B,'S25 Warehouse Sale Product List'!$A:$F,6,FALSE))</f>
        <v/>
      </c>
      <c r="F270" s="234"/>
      <c r="G270"/>
    </row>
    <row r="271" spans="1:7" ht="15.75" x14ac:dyDescent="0.25">
      <c r="A271" s="194">
        <v>66411024</v>
      </c>
      <c r="B271" s="193">
        <v>9781338879117</v>
      </c>
      <c r="C271" s="256" t="s">
        <v>368</v>
      </c>
      <c r="D271" s="194">
        <v>8071</v>
      </c>
      <c r="E271" s="233" t="str">
        <f>IF(VLOOKUP($B:$B,'S25 Warehouse Sale Product List'!$A:$F,6,FALSE)="","",VLOOKUP($B:$B,'S25 Warehouse Sale Product List'!$A:$F,6,FALSE))</f>
        <v/>
      </c>
      <c r="F271" s="234"/>
      <c r="G271"/>
    </row>
    <row r="272" spans="1:7" ht="15.75" x14ac:dyDescent="0.25">
      <c r="A272" s="194">
        <v>84921880</v>
      </c>
      <c r="B272" s="193">
        <v>9781546138129</v>
      </c>
      <c r="C272" s="256" t="s">
        <v>829</v>
      </c>
      <c r="D272" s="194">
        <v>7022</v>
      </c>
      <c r="E272" s="233" t="str">
        <f>IF(VLOOKUP($B:$B,'S25 Warehouse Sale Product List'!$A:$F,6,FALSE)="","",VLOOKUP($B:$B,'S25 Warehouse Sale Product List'!$A:$F,6,FALSE))</f>
        <v/>
      </c>
      <c r="F272" s="234"/>
      <c r="G272"/>
    </row>
    <row r="273" spans="1:7" ht="15.75" x14ac:dyDescent="0.25">
      <c r="A273" s="194">
        <v>29005003</v>
      </c>
      <c r="B273" s="193">
        <v>9781338812565</v>
      </c>
      <c r="C273" s="256" t="s">
        <v>531</v>
      </c>
      <c r="D273" s="194">
        <v>2032</v>
      </c>
      <c r="E273" s="233" t="str">
        <f>IF(VLOOKUP($B:$B,'S25 Warehouse Sale Product List'!$A:$F,6,FALSE)="","",VLOOKUP($B:$B,'S25 Warehouse Sale Product List'!$A:$F,6,FALSE))</f>
        <v/>
      </c>
      <c r="F273" s="234"/>
      <c r="G273"/>
    </row>
    <row r="274" spans="1:7" ht="15.75" x14ac:dyDescent="0.25">
      <c r="A274" s="194">
        <v>10368683</v>
      </c>
      <c r="B274" s="193">
        <v>9781039701762</v>
      </c>
      <c r="C274" s="256" t="s">
        <v>370</v>
      </c>
      <c r="D274" s="194">
        <v>10091</v>
      </c>
      <c r="E274" s="233" t="str">
        <f>IF(VLOOKUP($B:$B,'S25 Warehouse Sale Product List'!$A:$F,6,FALSE)="","",VLOOKUP($B:$B,'S25 Warehouse Sale Product List'!$A:$F,6,FALSE))</f>
        <v/>
      </c>
      <c r="F274" s="234"/>
      <c r="G274"/>
    </row>
    <row r="275" spans="1:7" ht="15.75" x14ac:dyDescent="0.25">
      <c r="A275" s="194">
        <v>56299541</v>
      </c>
      <c r="B275" s="193">
        <v>9781338875843</v>
      </c>
      <c r="C275" s="256" t="s">
        <v>371</v>
      </c>
      <c r="D275" s="194">
        <v>4092</v>
      </c>
      <c r="E275" s="233" t="str">
        <f>IF(VLOOKUP($B:$B,'S25 Warehouse Sale Product List'!$A:$F,6,FALSE)="","",VLOOKUP($B:$B,'S25 Warehouse Sale Product List'!$A:$F,6,FALSE))</f>
        <v/>
      </c>
      <c r="F275" s="234"/>
      <c r="G275"/>
    </row>
    <row r="276" spans="1:7" ht="15.75" x14ac:dyDescent="0.25">
      <c r="A276" s="194">
        <v>95447190</v>
      </c>
      <c r="B276" s="193">
        <v>9781339016559</v>
      </c>
      <c r="C276" s="256" t="s">
        <v>373</v>
      </c>
      <c r="D276" s="194">
        <v>4091</v>
      </c>
      <c r="E276" s="233" t="str">
        <f>IF(VLOOKUP($B:$B,'S25 Warehouse Sale Product List'!$A:$F,6,FALSE)="","",VLOOKUP($B:$B,'S25 Warehouse Sale Product List'!$A:$F,6,FALSE))</f>
        <v/>
      </c>
      <c r="F276" s="234"/>
      <c r="G276"/>
    </row>
    <row r="277" spans="1:7" ht="15.75" x14ac:dyDescent="0.25">
      <c r="A277" s="194">
        <v>37886654</v>
      </c>
      <c r="B277" s="193">
        <v>9781772274714</v>
      </c>
      <c r="C277" s="256" t="s">
        <v>374</v>
      </c>
      <c r="D277" s="194">
        <v>10081</v>
      </c>
      <c r="E277" s="233" t="str">
        <f>IF(VLOOKUP($B:$B,'S25 Warehouse Sale Product List'!$A:$F,6,FALSE)="","",VLOOKUP($B:$B,'S25 Warehouse Sale Product List'!$A:$F,6,FALSE))</f>
        <v/>
      </c>
      <c r="F277" s="234"/>
      <c r="G277"/>
    </row>
    <row r="278" spans="1:7" ht="15.75" x14ac:dyDescent="0.25">
      <c r="A278" s="194">
        <v>65489347</v>
      </c>
      <c r="B278" s="193">
        <v>9781771476096</v>
      </c>
      <c r="C278" s="256" t="s">
        <v>375</v>
      </c>
      <c r="D278" s="194">
        <v>4092</v>
      </c>
      <c r="E278" s="233" t="str">
        <f>IF(VLOOKUP($B:$B,'S25 Warehouse Sale Product List'!$A:$F,6,FALSE)="","",VLOOKUP($B:$B,'S25 Warehouse Sale Product List'!$A:$F,6,FALSE))</f>
        <v/>
      </c>
      <c r="F278" s="234"/>
      <c r="G278"/>
    </row>
    <row r="279" spans="1:7" ht="15.75" x14ac:dyDescent="0.25">
      <c r="A279" s="194">
        <v>29235013</v>
      </c>
      <c r="B279" s="193">
        <v>9780593646847</v>
      </c>
      <c r="C279" s="256" t="s">
        <v>830</v>
      </c>
      <c r="D279" s="194">
        <v>7032</v>
      </c>
      <c r="E279" s="233" t="str">
        <f>IF(VLOOKUP($B:$B,'S25 Warehouse Sale Product List'!$A:$F,6,FALSE)="","",VLOOKUP($B:$B,'S25 Warehouse Sale Product List'!$A:$F,6,FALSE))</f>
        <v/>
      </c>
      <c r="F279" s="234"/>
      <c r="G279"/>
    </row>
    <row r="280" spans="1:7" ht="15.75" x14ac:dyDescent="0.25">
      <c r="A280" s="194">
        <v>99545311</v>
      </c>
      <c r="B280" s="193">
        <v>9781772274707</v>
      </c>
      <c r="C280" s="256" t="s">
        <v>376</v>
      </c>
      <c r="D280" s="194">
        <v>10073</v>
      </c>
      <c r="E280" s="233" t="str">
        <f>IF(VLOOKUP($B:$B,'S25 Warehouse Sale Product List'!$A:$F,6,FALSE)="","",VLOOKUP($B:$B,'S25 Warehouse Sale Product List'!$A:$F,6,FALSE))</f>
        <v/>
      </c>
      <c r="F280" s="234"/>
      <c r="G280"/>
    </row>
    <row r="281" spans="1:7" ht="15.75" x14ac:dyDescent="0.25">
      <c r="A281" s="194">
        <v>14037237</v>
      </c>
      <c r="B281" s="193">
        <v>9781338826784</v>
      </c>
      <c r="C281" s="256" t="s">
        <v>532</v>
      </c>
      <c r="D281" s="194">
        <v>7043</v>
      </c>
      <c r="E281" s="233" t="str">
        <f>IF(VLOOKUP($B:$B,'S25 Warehouse Sale Product List'!$A:$F,6,FALSE)="","",VLOOKUP($B:$B,'S25 Warehouse Sale Product List'!$A:$F,6,FALSE))</f>
        <v/>
      </c>
      <c r="F281" s="234"/>
      <c r="G281"/>
    </row>
    <row r="282" spans="1:7" ht="15.75" x14ac:dyDescent="0.25">
      <c r="A282" s="194">
        <v>49853165</v>
      </c>
      <c r="B282" s="193">
        <v>9781803371368</v>
      </c>
      <c r="C282" s="256" t="s">
        <v>377</v>
      </c>
      <c r="D282" s="194">
        <v>10092</v>
      </c>
      <c r="E282" s="233" t="str">
        <f>IF(VLOOKUP($B:$B,'S25 Warehouse Sale Product List'!$A:$F,6,FALSE)="","",VLOOKUP($B:$B,'S25 Warehouse Sale Product List'!$A:$F,6,FALSE))</f>
        <v/>
      </c>
      <c r="F282" s="234"/>
      <c r="G282"/>
    </row>
    <row r="283" spans="1:7" ht="15.75" x14ac:dyDescent="0.25">
      <c r="A283" s="194">
        <v>2574988</v>
      </c>
      <c r="B283" s="193">
        <v>9781443128605</v>
      </c>
      <c r="C283" s="256" t="s">
        <v>533</v>
      </c>
      <c r="D283" s="194">
        <v>2033</v>
      </c>
      <c r="E283" s="233" t="str">
        <f>IF(VLOOKUP($B:$B,'S25 Warehouse Sale Product List'!$A:$F,6,FALSE)="","",VLOOKUP($B:$B,'S25 Warehouse Sale Product List'!$A:$F,6,FALSE))</f>
        <v/>
      </c>
      <c r="F283" s="234"/>
      <c r="G283"/>
    </row>
    <row r="284" spans="1:7" ht="15.75" x14ac:dyDescent="0.25">
      <c r="A284" s="194">
        <v>73152572</v>
      </c>
      <c r="B284" s="193">
        <v>9781546170853</v>
      </c>
      <c r="C284" s="256" t="s">
        <v>671</v>
      </c>
      <c r="D284" s="194">
        <v>8081</v>
      </c>
      <c r="E284" s="233" t="str">
        <f>IF(VLOOKUP($B:$B,'S25 Warehouse Sale Product List'!$A:$F,6,FALSE)="","",VLOOKUP($B:$B,'S25 Warehouse Sale Product List'!$A:$F,6,FALSE))</f>
        <v/>
      </c>
      <c r="F284" s="234"/>
      <c r="G284"/>
    </row>
    <row r="285" spans="1:7" ht="15.75" x14ac:dyDescent="0.25">
      <c r="A285" s="194">
        <v>79505345</v>
      </c>
      <c r="B285" s="193">
        <v>9798225025793</v>
      </c>
      <c r="C285" s="256" t="s">
        <v>831</v>
      </c>
      <c r="D285" s="194">
        <v>7022</v>
      </c>
      <c r="E285" s="233" t="str">
        <f>IF(VLOOKUP($B:$B,'S25 Warehouse Sale Product List'!$A:$F,6,FALSE)="","",VLOOKUP($B:$B,'S25 Warehouse Sale Product List'!$A:$F,6,FALSE))</f>
        <v/>
      </c>
      <c r="F285" s="234"/>
      <c r="G285"/>
    </row>
    <row r="286" spans="1:7" ht="15.75" x14ac:dyDescent="0.25">
      <c r="A286" s="194">
        <v>52494408</v>
      </c>
      <c r="B286" s="193">
        <v>9781339029511</v>
      </c>
      <c r="C286" s="256" t="s">
        <v>378</v>
      </c>
      <c r="D286" s="194">
        <v>10091</v>
      </c>
      <c r="E286" s="233" t="str">
        <f>IF(VLOOKUP($B:$B,'S25 Warehouse Sale Product List'!$A:$F,6,FALSE)="","",VLOOKUP($B:$B,'S25 Warehouse Sale Product List'!$A:$F,6,FALSE))</f>
        <v/>
      </c>
      <c r="F286" s="234"/>
      <c r="G286"/>
    </row>
    <row r="287" spans="1:7" ht="15.75" x14ac:dyDescent="0.25">
      <c r="A287" s="194">
        <v>21260175</v>
      </c>
      <c r="B287" s="193">
        <v>9781546142324</v>
      </c>
      <c r="C287" s="256" t="s">
        <v>534</v>
      </c>
      <c r="D287" s="194">
        <v>8031</v>
      </c>
      <c r="E287" s="233" t="str">
        <f>IF(VLOOKUP($B:$B,'S25 Warehouse Sale Product List'!$A:$F,6,FALSE)="","",VLOOKUP($B:$B,'S25 Warehouse Sale Product List'!$A:$F,6,FALSE))</f>
        <v/>
      </c>
      <c r="F287" s="234"/>
      <c r="G287"/>
    </row>
    <row r="288" spans="1:7" ht="15.75" x14ac:dyDescent="0.25">
      <c r="A288" s="194">
        <v>82478048</v>
      </c>
      <c r="B288" s="193">
        <v>9781443194037</v>
      </c>
      <c r="C288" s="256" t="s">
        <v>379</v>
      </c>
      <c r="D288" s="194">
        <v>3071</v>
      </c>
      <c r="E288" s="233" t="str">
        <f>IF(VLOOKUP($B:$B,'S25 Warehouse Sale Product List'!$A:$F,6,FALSE)="","",VLOOKUP($B:$B,'S25 Warehouse Sale Product List'!$A:$F,6,FALSE))</f>
        <v/>
      </c>
      <c r="F288" s="234"/>
      <c r="G288"/>
    </row>
    <row r="289" spans="1:7" ht="15.75" x14ac:dyDescent="0.25">
      <c r="A289" s="194">
        <v>3415363</v>
      </c>
      <c r="B289" s="193">
        <v>9781443175081</v>
      </c>
      <c r="C289" s="256" t="s">
        <v>380</v>
      </c>
      <c r="D289" s="194">
        <v>3091</v>
      </c>
      <c r="E289" s="233" t="str">
        <f>IF(VLOOKUP($B:$B,'S25 Warehouse Sale Product List'!$A:$F,6,FALSE)="","",VLOOKUP($B:$B,'S25 Warehouse Sale Product List'!$A:$F,6,FALSE))</f>
        <v/>
      </c>
      <c r="F289" s="234"/>
      <c r="G289"/>
    </row>
    <row r="290" spans="1:7" ht="15.75" x14ac:dyDescent="0.25">
      <c r="A290" s="194">
        <v>91702667</v>
      </c>
      <c r="B290" s="193">
        <v>9781339031200</v>
      </c>
      <c r="C290" s="256" t="s">
        <v>381</v>
      </c>
      <c r="D290" s="194">
        <v>10091</v>
      </c>
      <c r="E290" s="233" t="str">
        <f>IF(VLOOKUP($B:$B,'S25 Warehouse Sale Product List'!$A:$F,6,FALSE)="","",VLOOKUP($B:$B,'S25 Warehouse Sale Product List'!$A:$F,6,FALSE))</f>
        <v/>
      </c>
      <c r="F290" s="234"/>
      <c r="G290"/>
    </row>
    <row r="291" spans="1:7" ht="15.75" x14ac:dyDescent="0.25">
      <c r="A291" s="194">
        <v>55982861</v>
      </c>
      <c r="B291" s="193">
        <v>9781546164500</v>
      </c>
      <c r="C291" s="256" t="s">
        <v>672</v>
      </c>
      <c r="D291" s="194">
        <v>3092</v>
      </c>
      <c r="E291" s="233" t="str">
        <f>IF(VLOOKUP($B:$B,'S25 Warehouse Sale Product List'!$A:$F,6,FALSE)="","",VLOOKUP($B:$B,'S25 Warehouse Sale Product List'!$A:$F,6,FALSE))</f>
        <v/>
      </c>
      <c r="F291" s="234"/>
      <c r="G291"/>
    </row>
    <row r="292" spans="1:7" ht="15.75" x14ac:dyDescent="0.25">
      <c r="A292" s="194">
        <v>61761153</v>
      </c>
      <c r="B292" s="193">
        <v>9781039713642</v>
      </c>
      <c r="C292" s="256" t="s">
        <v>832</v>
      </c>
      <c r="D292" s="194">
        <v>8022</v>
      </c>
      <c r="E292" s="233" t="str">
        <f>IF(VLOOKUP($B:$B,'S25 Warehouse Sale Product List'!$A:$F,6,FALSE)="","",VLOOKUP($B:$B,'S25 Warehouse Sale Product List'!$A:$F,6,FALSE))</f>
        <v/>
      </c>
      <c r="F292" s="234"/>
      <c r="G292"/>
    </row>
    <row r="293" spans="1:7" ht="15.75" x14ac:dyDescent="0.25">
      <c r="A293" s="194">
        <v>77163489</v>
      </c>
      <c r="B293" s="193">
        <v>9781339035666</v>
      </c>
      <c r="C293" s="256" t="s">
        <v>535</v>
      </c>
      <c r="D293" s="194">
        <v>8031</v>
      </c>
      <c r="E293" s="233" t="str">
        <f>IF(VLOOKUP($B:$B,'S25 Warehouse Sale Product List'!$A:$F,6,FALSE)="","",VLOOKUP($B:$B,'S25 Warehouse Sale Product List'!$A:$F,6,FALSE))</f>
        <v/>
      </c>
      <c r="F293" s="234"/>
      <c r="G293"/>
    </row>
    <row r="294" spans="1:7" ht="15.75" x14ac:dyDescent="0.25">
      <c r="A294" s="194">
        <v>62732529</v>
      </c>
      <c r="B294" s="193">
        <v>9781338891065</v>
      </c>
      <c r="C294" s="256" t="s">
        <v>384</v>
      </c>
      <c r="D294" s="194">
        <v>10091</v>
      </c>
      <c r="E294" s="233" t="str">
        <f>IF(VLOOKUP($B:$B,'S25 Warehouse Sale Product List'!$A:$F,6,FALSE)="","",VLOOKUP($B:$B,'S25 Warehouse Sale Product List'!$A:$F,6,FALSE))</f>
        <v/>
      </c>
      <c r="F294" s="234"/>
      <c r="G294"/>
    </row>
    <row r="295" spans="1:7" ht="15.75" x14ac:dyDescent="0.25">
      <c r="A295" s="194">
        <v>75238615</v>
      </c>
      <c r="B295" s="193">
        <v>9781546148432</v>
      </c>
      <c r="C295" s="256" t="s">
        <v>833</v>
      </c>
      <c r="D295" s="194">
        <v>9012</v>
      </c>
      <c r="E295" s="233" t="str">
        <f>IF(VLOOKUP($B:$B,'S25 Warehouse Sale Product List'!$A:$F,6,FALSE)="","",VLOOKUP($B:$B,'S25 Warehouse Sale Product List'!$A:$F,6,FALSE))</f>
        <v/>
      </c>
      <c r="F295" s="234"/>
      <c r="G295"/>
    </row>
    <row r="296" spans="1:7" ht="15.75" x14ac:dyDescent="0.25">
      <c r="A296" s="194">
        <v>18214344</v>
      </c>
      <c r="B296" s="193">
        <v>9780711280427</v>
      </c>
      <c r="C296" s="256" t="s">
        <v>385</v>
      </c>
      <c r="D296" s="194">
        <v>9011</v>
      </c>
      <c r="E296" s="233" t="str">
        <f>IF(VLOOKUP($B:$B,'S25 Warehouse Sale Product List'!$A:$F,6,FALSE)="","",VLOOKUP($B:$B,'S25 Warehouse Sale Product List'!$A:$F,6,FALSE))</f>
        <v/>
      </c>
      <c r="F296" s="234"/>
      <c r="G296"/>
    </row>
    <row r="297" spans="1:7" ht="15.75" x14ac:dyDescent="0.25">
      <c r="A297" s="194">
        <v>58010253</v>
      </c>
      <c r="B297" s="193">
        <v>9780063329508</v>
      </c>
      <c r="C297" s="256" t="s">
        <v>386</v>
      </c>
      <c r="D297" s="194">
        <v>8072</v>
      </c>
      <c r="E297" s="233" t="str">
        <f>IF(VLOOKUP($B:$B,'S25 Warehouse Sale Product List'!$A:$F,6,FALSE)="","",VLOOKUP($B:$B,'S25 Warehouse Sale Product List'!$A:$F,6,FALSE))</f>
        <v/>
      </c>
      <c r="F297" s="234"/>
      <c r="G297"/>
    </row>
    <row r="298" spans="1:7" ht="15.75" x14ac:dyDescent="0.25">
      <c r="A298" s="194">
        <v>10941216</v>
      </c>
      <c r="B298" s="193">
        <v>9781039710047</v>
      </c>
      <c r="C298" s="256" t="s">
        <v>536</v>
      </c>
      <c r="D298" s="194">
        <v>8022</v>
      </c>
      <c r="E298" s="233" t="str">
        <f>IF(VLOOKUP($B:$B,'S25 Warehouse Sale Product List'!$A:$F,6,FALSE)="","",VLOOKUP($B:$B,'S25 Warehouse Sale Product List'!$A:$F,6,FALSE))</f>
        <v/>
      </c>
      <c r="F298" s="234"/>
      <c r="G298"/>
    </row>
    <row r="299" spans="1:7" ht="15.75" x14ac:dyDescent="0.25">
      <c r="A299" s="194">
        <v>98354965</v>
      </c>
      <c r="B299" s="193">
        <v>9781338858716</v>
      </c>
      <c r="C299" s="256" t="s">
        <v>537</v>
      </c>
      <c r="D299" s="194">
        <v>9061</v>
      </c>
      <c r="E299" s="233" t="str">
        <f>IF(VLOOKUP($B:$B,'S25 Warehouse Sale Product List'!$A:$F,6,FALSE)="","",VLOOKUP($B:$B,'S25 Warehouse Sale Product List'!$A:$F,6,FALSE))</f>
        <v/>
      </c>
      <c r="F299" s="234"/>
      <c r="G299"/>
    </row>
    <row r="300" spans="1:7" ht="15.75" x14ac:dyDescent="0.25">
      <c r="A300" s="194">
        <v>16854103</v>
      </c>
      <c r="B300" s="193">
        <v>9781338858785</v>
      </c>
      <c r="C300" s="256" t="s">
        <v>387</v>
      </c>
      <c r="D300" s="194">
        <v>9061</v>
      </c>
      <c r="E300" s="233" t="str">
        <f>IF(VLOOKUP($B:$B,'S25 Warehouse Sale Product List'!$A:$F,6,FALSE)="","",VLOOKUP($B:$B,'S25 Warehouse Sale Product List'!$A:$F,6,FALSE))</f>
        <v/>
      </c>
      <c r="F300" s="234"/>
      <c r="G300"/>
    </row>
    <row r="301" spans="1:7" ht="15.75" x14ac:dyDescent="0.25">
      <c r="A301" s="194">
        <v>24303993</v>
      </c>
      <c r="B301" s="193">
        <v>9781454952770</v>
      </c>
      <c r="C301" s="256" t="s">
        <v>388</v>
      </c>
      <c r="D301" s="194">
        <v>2032</v>
      </c>
      <c r="E301" s="233" t="str">
        <f>IF(VLOOKUP($B:$B,'S25 Warehouse Sale Product List'!$A:$F,6,FALSE)="","",VLOOKUP($B:$B,'S25 Warehouse Sale Product List'!$A:$F,6,FALSE))</f>
        <v/>
      </c>
      <c r="F301" s="234"/>
      <c r="G301"/>
    </row>
    <row r="302" spans="1:7" ht="15.75" x14ac:dyDescent="0.25">
      <c r="A302" s="194">
        <v>21355153</v>
      </c>
      <c r="B302" s="193">
        <v>9781039702042</v>
      </c>
      <c r="C302" s="256" t="s">
        <v>538</v>
      </c>
      <c r="D302" s="194">
        <v>10091</v>
      </c>
      <c r="E302" s="233" t="str">
        <f>IF(VLOOKUP($B:$B,'S25 Warehouse Sale Product List'!$A:$F,6,FALSE)="","",VLOOKUP($B:$B,'S25 Warehouse Sale Product List'!$A:$F,6,FALSE))</f>
        <v/>
      </c>
      <c r="F302" s="234"/>
      <c r="G302"/>
    </row>
    <row r="303" spans="1:7" ht="15.75" x14ac:dyDescent="0.25">
      <c r="A303" s="194">
        <v>37579136</v>
      </c>
      <c r="B303" s="193">
        <v>9781772603347</v>
      </c>
      <c r="C303" s="256" t="s">
        <v>389</v>
      </c>
      <c r="D303" s="194">
        <v>10081</v>
      </c>
      <c r="E303" s="233" t="str">
        <f>IF(VLOOKUP($B:$B,'S25 Warehouse Sale Product List'!$A:$F,6,FALSE)="","",VLOOKUP($B:$B,'S25 Warehouse Sale Product List'!$A:$F,6,FALSE))</f>
        <v/>
      </c>
      <c r="F303" s="234"/>
      <c r="G303"/>
    </row>
    <row r="304" spans="1:7" ht="15.75" x14ac:dyDescent="0.25">
      <c r="A304" s="194">
        <v>33689736</v>
      </c>
      <c r="B304" s="193">
        <v>9781443190268</v>
      </c>
      <c r="C304" s="256" t="s">
        <v>390</v>
      </c>
      <c r="D304" s="194">
        <v>8021</v>
      </c>
      <c r="E304" s="233" t="str">
        <f>IF(VLOOKUP($B:$B,'S25 Warehouse Sale Product List'!$A:$F,6,FALSE)="","",VLOOKUP($B:$B,'S25 Warehouse Sale Product List'!$A:$F,6,FALSE))</f>
        <v/>
      </c>
      <c r="F304" s="234"/>
      <c r="G304"/>
    </row>
    <row r="305" spans="1:7" ht="15.75" x14ac:dyDescent="0.25">
      <c r="A305" s="194">
        <v>38455863</v>
      </c>
      <c r="B305" s="193">
        <v>9781836424062</v>
      </c>
      <c r="C305" s="256" t="s">
        <v>834</v>
      </c>
      <c r="D305" s="194">
        <v>7021</v>
      </c>
      <c r="E305" s="233" t="str">
        <f>IF(VLOOKUP($B:$B,'S25 Warehouse Sale Product List'!$A:$F,6,FALSE)="","",VLOOKUP($B:$B,'S25 Warehouse Sale Product List'!$A:$F,6,FALSE))</f>
        <v/>
      </c>
      <c r="F305" s="234"/>
      <c r="G305"/>
    </row>
    <row r="306" spans="1:7" ht="15.75" x14ac:dyDescent="0.25">
      <c r="A306" s="194">
        <v>15068520</v>
      </c>
      <c r="B306" s="193">
        <v>9781039700673</v>
      </c>
      <c r="C306" s="256" t="s">
        <v>835</v>
      </c>
      <c r="D306" s="194">
        <v>8072</v>
      </c>
      <c r="E306" s="233" t="str">
        <f>IF(VLOOKUP($B:$B,'S25 Warehouse Sale Product List'!$A:$F,6,FALSE)="","",VLOOKUP($B:$B,'S25 Warehouse Sale Product List'!$A:$F,6,FALSE))</f>
        <v/>
      </c>
      <c r="F306" s="234"/>
      <c r="G306"/>
    </row>
    <row r="307" spans="1:7" ht="15.75" x14ac:dyDescent="0.25">
      <c r="A307" s="194">
        <v>80717403</v>
      </c>
      <c r="B307" s="193">
        <v>9781039701816</v>
      </c>
      <c r="C307" s="256" t="s">
        <v>391</v>
      </c>
      <c r="D307" s="194">
        <v>4081</v>
      </c>
      <c r="E307" s="233" t="str">
        <f>IF(VLOOKUP($B:$B,'S25 Warehouse Sale Product List'!$A:$F,6,FALSE)="","",VLOOKUP($B:$B,'S25 Warehouse Sale Product List'!$A:$F,6,FALSE))</f>
        <v/>
      </c>
      <c r="F307" s="234"/>
      <c r="G307"/>
    </row>
    <row r="308" spans="1:7" ht="15.75" x14ac:dyDescent="0.25">
      <c r="A308" s="194">
        <v>63393843</v>
      </c>
      <c r="B308" s="193">
        <v>9781546122678</v>
      </c>
      <c r="C308" s="256" t="s">
        <v>392</v>
      </c>
      <c r="D308" s="194">
        <v>9071</v>
      </c>
      <c r="E308" s="233" t="str">
        <f>IF(VLOOKUP($B:$B,'S25 Warehouse Sale Product List'!$A:$F,6,FALSE)="","",VLOOKUP($B:$B,'S25 Warehouse Sale Product List'!$A:$F,6,FALSE))</f>
        <v/>
      </c>
      <c r="F308" s="234"/>
      <c r="G308"/>
    </row>
    <row r="309" spans="1:7" ht="15.75" x14ac:dyDescent="0.25">
      <c r="A309" s="194">
        <v>21844153</v>
      </c>
      <c r="B309" s="193">
        <v>9798225023874</v>
      </c>
      <c r="C309" s="256" t="s">
        <v>836</v>
      </c>
      <c r="D309" s="194">
        <v>8071</v>
      </c>
      <c r="E309" s="233" t="str">
        <f>IF(VLOOKUP($B:$B,'S25 Warehouse Sale Product List'!$A:$F,6,FALSE)="","",VLOOKUP($B:$B,'S25 Warehouse Sale Product List'!$A:$F,6,FALSE))</f>
        <v/>
      </c>
      <c r="F309" s="234"/>
      <c r="G309"/>
    </row>
    <row r="310" spans="1:7" ht="15.75" x14ac:dyDescent="0.25">
      <c r="A310" s="194">
        <v>73102344</v>
      </c>
      <c r="B310" s="193">
        <v>9781443196246</v>
      </c>
      <c r="C310" s="256" t="s">
        <v>328</v>
      </c>
      <c r="D310" s="194">
        <v>10091</v>
      </c>
      <c r="E310" s="233" t="str">
        <f>IF(VLOOKUP($B:$B,'S25 Warehouse Sale Product List'!$A:$F,6,FALSE)="","",VLOOKUP($B:$B,'S25 Warehouse Sale Product List'!$A:$F,6,FALSE))</f>
        <v/>
      </c>
      <c r="F310" s="234"/>
      <c r="G310"/>
    </row>
    <row r="311" spans="1:7" ht="15.75" x14ac:dyDescent="0.25">
      <c r="A311" s="194">
        <v>39467790</v>
      </c>
      <c r="B311" s="193">
        <v>9781546109433</v>
      </c>
      <c r="C311" s="256" t="s">
        <v>673</v>
      </c>
      <c r="D311" s="194">
        <v>9011</v>
      </c>
      <c r="E311" s="233" t="str">
        <f>IF(VLOOKUP($B:$B,'S25 Warehouse Sale Product List'!$A:$F,6,FALSE)="","",VLOOKUP($B:$B,'S25 Warehouse Sale Product List'!$A:$F,6,FALSE))</f>
        <v/>
      </c>
      <c r="F311" s="234"/>
      <c r="G311"/>
    </row>
    <row r="312" spans="1:7" ht="15.75" x14ac:dyDescent="0.25">
      <c r="A312" s="194">
        <v>19213572</v>
      </c>
      <c r="B312" s="193">
        <v>9780063096103</v>
      </c>
      <c r="C312" s="256" t="s">
        <v>837</v>
      </c>
      <c r="D312" s="194">
        <v>7011</v>
      </c>
      <c r="E312" s="233" t="str">
        <f>IF(VLOOKUP($B:$B,'S25 Warehouse Sale Product List'!$A:$F,6,FALSE)="","",VLOOKUP($B:$B,'S25 Warehouse Sale Product List'!$A:$F,6,FALSE))</f>
        <v/>
      </c>
      <c r="F312" s="234"/>
      <c r="G312"/>
    </row>
    <row r="313" spans="1:7" ht="15.75" x14ac:dyDescent="0.25">
      <c r="A313" s="194">
        <v>86053706</v>
      </c>
      <c r="B313" s="193">
        <v>9781546109839</v>
      </c>
      <c r="C313" s="256" t="s">
        <v>539</v>
      </c>
      <c r="D313" s="194">
        <v>7031</v>
      </c>
      <c r="E313" s="233" t="str">
        <f>IF(VLOOKUP($B:$B,'S25 Warehouse Sale Product List'!$A:$F,6,FALSE)="","",VLOOKUP($B:$B,'S25 Warehouse Sale Product List'!$A:$F,6,FALSE))</f>
        <v/>
      </c>
      <c r="F313" s="234"/>
      <c r="G313"/>
    </row>
    <row r="314" spans="1:7" ht="15.75" x14ac:dyDescent="0.25">
      <c r="A314" s="194">
        <v>37797243</v>
      </c>
      <c r="B314" s="193">
        <v>9781339020037</v>
      </c>
      <c r="C314" s="256" t="s">
        <v>393</v>
      </c>
      <c r="D314" s="194">
        <v>3071</v>
      </c>
      <c r="E314" s="233" t="str">
        <f>IF(VLOOKUP($B:$B,'S25 Warehouse Sale Product List'!$A:$F,6,FALSE)="","",VLOOKUP($B:$B,'S25 Warehouse Sale Product List'!$A:$F,6,FALSE))</f>
        <v/>
      </c>
      <c r="F314" s="234"/>
      <c r="G314"/>
    </row>
    <row r="315" spans="1:7" ht="15.75" x14ac:dyDescent="0.25">
      <c r="A315" s="194">
        <v>54336618</v>
      </c>
      <c r="B315" s="193">
        <v>9798225013301</v>
      </c>
      <c r="C315" s="256" t="s">
        <v>838</v>
      </c>
      <c r="D315" s="194">
        <v>4082</v>
      </c>
      <c r="E315" s="233" t="str">
        <f>IF(VLOOKUP($B:$B,'S25 Warehouse Sale Product List'!$A:$F,6,FALSE)="","",VLOOKUP($B:$B,'S25 Warehouse Sale Product List'!$A:$F,6,FALSE))</f>
        <v/>
      </c>
      <c r="F315" s="234"/>
      <c r="G315"/>
    </row>
    <row r="316" spans="1:7" ht="15.75" x14ac:dyDescent="0.25">
      <c r="A316" s="194">
        <v>11024078</v>
      </c>
      <c r="B316" s="193">
        <v>9781338866162</v>
      </c>
      <c r="C316" s="256" t="s">
        <v>248</v>
      </c>
      <c r="D316" s="194">
        <v>9011</v>
      </c>
      <c r="E316" s="233" t="str">
        <f>IF(VLOOKUP($B:$B,'S25 Warehouse Sale Product List'!$A:$F,6,FALSE)="","",VLOOKUP($B:$B,'S25 Warehouse Sale Product List'!$A:$F,6,FALSE))</f>
        <v/>
      </c>
      <c r="F316" s="234"/>
      <c r="G316"/>
    </row>
    <row r="317" spans="1:7" ht="15.75" x14ac:dyDescent="0.25">
      <c r="A317" s="194">
        <v>27139697</v>
      </c>
      <c r="B317" s="193">
        <v>9798225024550</v>
      </c>
      <c r="C317" s="256" t="s">
        <v>540</v>
      </c>
      <c r="D317" s="194">
        <v>7021</v>
      </c>
      <c r="E317" s="233" t="str">
        <f>IF(VLOOKUP($B:$B,'S25 Warehouse Sale Product List'!$A:$F,6,FALSE)="","",VLOOKUP($B:$B,'S25 Warehouse Sale Product List'!$A:$F,6,FALSE))</f>
        <v/>
      </c>
      <c r="F317" s="234"/>
      <c r="G317"/>
    </row>
    <row r="318" spans="1:7" ht="15.75" x14ac:dyDescent="0.25">
      <c r="A318" s="194">
        <v>96454506</v>
      </c>
      <c r="B318" s="193">
        <v>9781546122456</v>
      </c>
      <c r="C318" s="256" t="s">
        <v>839</v>
      </c>
      <c r="D318" s="194">
        <v>7062</v>
      </c>
      <c r="E318" s="233" t="str">
        <f>IF(VLOOKUP($B:$B,'S25 Warehouse Sale Product List'!$A:$F,6,FALSE)="","",VLOOKUP($B:$B,'S25 Warehouse Sale Product List'!$A:$F,6,FALSE))</f>
        <v/>
      </c>
      <c r="F318" s="234"/>
      <c r="G318"/>
    </row>
    <row r="319" spans="1:7" ht="15.75" x14ac:dyDescent="0.25">
      <c r="A319" s="194">
        <v>16810986</v>
      </c>
      <c r="B319" s="193">
        <v>9781546122425</v>
      </c>
      <c r="C319" s="256" t="s">
        <v>674</v>
      </c>
      <c r="D319" s="194">
        <v>7061</v>
      </c>
      <c r="E319" s="233" t="str">
        <f>IF(VLOOKUP($B:$B,'S25 Warehouse Sale Product List'!$A:$F,6,FALSE)="","",VLOOKUP($B:$B,'S25 Warehouse Sale Product List'!$A:$F,6,FALSE))</f>
        <v/>
      </c>
      <c r="F319" s="234"/>
      <c r="G319"/>
    </row>
    <row r="320" spans="1:7" ht="15.75" x14ac:dyDescent="0.25">
      <c r="A320" s="194">
        <v>24677614</v>
      </c>
      <c r="B320" s="193">
        <v>9781546166573</v>
      </c>
      <c r="C320" s="256" t="s">
        <v>840</v>
      </c>
      <c r="D320" s="194">
        <v>9021</v>
      </c>
      <c r="E320" s="233" t="str">
        <f>IF(VLOOKUP($B:$B,'S25 Warehouse Sale Product List'!$A:$F,6,FALSE)="","",VLOOKUP($B:$B,'S25 Warehouse Sale Product List'!$A:$F,6,FALSE))</f>
        <v/>
      </c>
      <c r="F320" s="234"/>
      <c r="G320"/>
    </row>
    <row r="321" spans="1:7" ht="15.75" x14ac:dyDescent="0.25">
      <c r="A321" s="194">
        <v>60430927</v>
      </c>
      <c r="B321" s="193">
        <v>9781338847086</v>
      </c>
      <c r="C321" s="256" t="s">
        <v>394</v>
      </c>
      <c r="D321" s="194">
        <v>10092</v>
      </c>
      <c r="E321" s="233" t="str">
        <f>IF(VLOOKUP($B:$B,'S25 Warehouse Sale Product List'!$A:$F,6,FALSE)="","",VLOOKUP($B:$B,'S25 Warehouse Sale Product List'!$A:$F,6,FALSE))</f>
        <v/>
      </c>
      <c r="F321" s="234"/>
      <c r="G321"/>
    </row>
    <row r="322" spans="1:7" ht="15.75" x14ac:dyDescent="0.25">
      <c r="A322" s="194">
        <v>1507196</v>
      </c>
      <c r="B322" s="193">
        <v>9780439946582</v>
      </c>
      <c r="C322" s="256" t="s">
        <v>675</v>
      </c>
      <c r="D322" s="194">
        <v>7032</v>
      </c>
      <c r="E322" s="233" t="str">
        <f>IF(VLOOKUP($B:$B,'S25 Warehouse Sale Product List'!$A:$F,6,FALSE)="","",VLOOKUP($B:$B,'S25 Warehouse Sale Product List'!$A:$F,6,FALSE))</f>
        <v/>
      </c>
      <c r="F322" s="234"/>
      <c r="G322"/>
    </row>
    <row r="323" spans="1:7" ht="15.75" x14ac:dyDescent="0.25">
      <c r="A323" s="194">
        <v>46441643</v>
      </c>
      <c r="B323" s="193">
        <v>9781339041247</v>
      </c>
      <c r="C323" s="256" t="s">
        <v>541</v>
      </c>
      <c r="D323" s="194">
        <v>6032</v>
      </c>
      <c r="E323" s="233" t="str">
        <f>IF(VLOOKUP($B:$B,'S25 Warehouse Sale Product List'!$A:$F,6,FALSE)="","",VLOOKUP($B:$B,'S25 Warehouse Sale Product List'!$A:$F,6,FALSE))</f>
        <v/>
      </c>
      <c r="F323" s="234"/>
      <c r="G323"/>
    </row>
    <row r="324" spans="1:7" ht="15.75" x14ac:dyDescent="0.25">
      <c r="A324" s="194">
        <v>11092201</v>
      </c>
      <c r="B324" s="193">
        <v>9781546139188</v>
      </c>
      <c r="C324" s="256" t="s">
        <v>841</v>
      </c>
      <c r="D324" s="194">
        <v>7072</v>
      </c>
      <c r="E324" s="233" t="str">
        <f>IF(VLOOKUP($B:$B,'S25 Warehouse Sale Product List'!$A:$F,6,FALSE)="","",VLOOKUP($B:$B,'S25 Warehouse Sale Product List'!$A:$F,6,FALSE))</f>
        <v/>
      </c>
      <c r="F324" s="234"/>
      <c r="G324"/>
    </row>
    <row r="325" spans="1:7" ht="15.75" x14ac:dyDescent="0.25">
      <c r="A325" s="194">
        <v>21947128</v>
      </c>
      <c r="B325" s="193">
        <v>9781338877632</v>
      </c>
      <c r="C325" s="256" t="s">
        <v>542</v>
      </c>
      <c r="D325" s="194">
        <v>7071</v>
      </c>
      <c r="E325" s="233" t="str">
        <f>IF(VLOOKUP($B:$B,'S25 Warehouse Sale Product List'!$A:$F,6,FALSE)="","",VLOOKUP($B:$B,'S25 Warehouse Sale Product List'!$A:$F,6,FALSE))</f>
        <v/>
      </c>
      <c r="F325" s="234"/>
      <c r="G325"/>
    </row>
    <row r="326" spans="1:7" ht="15.75" x14ac:dyDescent="0.25">
      <c r="A326" s="194">
        <v>20961881</v>
      </c>
      <c r="B326" s="193">
        <v>9781338828832</v>
      </c>
      <c r="C326" s="256" t="s">
        <v>543</v>
      </c>
      <c r="D326" s="194">
        <v>7062</v>
      </c>
      <c r="E326" s="233" t="str">
        <f>IF(VLOOKUP($B:$B,'S25 Warehouse Sale Product List'!$A:$F,6,FALSE)="","",VLOOKUP($B:$B,'S25 Warehouse Sale Product List'!$A:$F,6,FALSE))</f>
        <v/>
      </c>
      <c r="F326" s="234"/>
      <c r="G326"/>
    </row>
    <row r="327" spans="1:7" ht="15.75" x14ac:dyDescent="0.25">
      <c r="A327" s="194">
        <v>94843004</v>
      </c>
      <c r="B327" s="193">
        <v>9781338828894</v>
      </c>
      <c r="C327" s="256" t="s">
        <v>676</v>
      </c>
      <c r="D327" s="194">
        <v>7062</v>
      </c>
      <c r="E327" s="233" t="str">
        <f>IF(VLOOKUP($B:$B,'S25 Warehouse Sale Product List'!$A:$F,6,FALSE)="","",VLOOKUP($B:$B,'S25 Warehouse Sale Product List'!$A:$F,6,FALSE))</f>
        <v/>
      </c>
      <c r="F327" s="234"/>
      <c r="G327"/>
    </row>
    <row r="328" spans="1:7" ht="15.75" x14ac:dyDescent="0.25">
      <c r="A328" s="194">
        <v>48350539</v>
      </c>
      <c r="B328" s="193">
        <v>9781368116909</v>
      </c>
      <c r="C328" s="256" t="s">
        <v>842</v>
      </c>
      <c r="D328" s="194">
        <v>7032</v>
      </c>
      <c r="E328" s="233" t="str">
        <f>IF(VLOOKUP($B:$B,'S25 Warehouse Sale Product List'!$A:$F,6,FALSE)="","",VLOOKUP($B:$B,'S25 Warehouse Sale Product List'!$A:$F,6,FALSE))</f>
        <v/>
      </c>
      <c r="F328" s="234"/>
      <c r="G328"/>
    </row>
    <row r="329" spans="1:7" ht="15.75" x14ac:dyDescent="0.25">
      <c r="A329" s="194">
        <v>64353710</v>
      </c>
      <c r="B329" s="193">
        <v>9780736445580</v>
      </c>
      <c r="C329" s="256" t="s">
        <v>843</v>
      </c>
      <c r="D329" s="194">
        <v>7032</v>
      </c>
      <c r="E329" s="233" t="str">
        <f>IF(VLOOKUP($B:$B,'S25 Warehouse Sale Product List'!$A:$F,6,FALSE)="","",VLOOKUP($B:$B,'S25 Warehouse Sale Product List'!$A:$F,6,FALSE))</f>
        <v/>
      </c>
      <c r="F329" s="234"/>
      <c r="G329"/>
    </row>
    <row r="330" spans="1:7" ht="15.75" x14ac:dyDescent="0.25">
      <c r="A330" s="194">
        <v>14008961</v>
      </c>
      <c r="B330" s="193">
        <v>9780736446228</v>
      </c>
      <c r="C330" s="256" t="s">
        <v>844</v>
      </c>
      <c r="D330" s="194">
        <v>7031</v>
      </c>
      <c r="E330" s="233" t="str">
        <f>IF(VLOOKUP($B:$B,'S25 Warehouse Sale Product List'!$A:$F,6,FALSE)="","",VLOOKUP($B:$B,'S25 Warehouse Sale Product List'!$A:$F,6,FALSE))</f>
        <v/>
      </c>
      <c r="F330" s="234"/>
      <c r="G330"/>
    </row>
    <row r="331" spans="1:7" ht="15.75" x14ac:dyDescent="0.25">
      <c r="A331" s="194">
        <v>20481661</v>
      </c>
      <c r="B331" s="193">
        <v>9781339022468</v>
      </c>
      <c r="C331" s="256" t="s">
        <v>845</v>
      </c>
      <c r="D331" s="194">
        <v>7062</v>
      </c>
      <c r="E331" s="233" t="str">
        <f>IF(VLOOKUP($B:$B,'S25 Warehouse Sale Product List'!$A:$F,6,FALSE)="","",VLOOKUP($B:$B,'S25 Warehouse Sale Product List'!$A:$F,6,FALSE))</f>
        <v/>
      </c>
      <c r="F331" s="234"/>
      <c r="G331"/>
    </row>
    <row r="332" spans="1:7" ht="15.75" x14ac:dyDescent="0.25">
      <c r="A332" s="194">
        <v>73221105</v>
      </c>
      <c r="B332" s="193">
        <v>9781339022376</v>
      </c>
      <c r="C332" s="256" t="s">
        <v>677</v>
      </c>
      <c r="D332" s="194">
        <v>7061</v>
      </c>
      <c r="E332" s="233" t="str">
        <f>IF(VLOOKUP($B:$B,'S25 Warehouse Sale Product List'!$A:$F,6,FALSE)="","",VLOOKUP($B:$B,'S25 Warehouse Sale Product List'!$A:$F,6,FALSE))</f>
        <v/>
      </c>
      <c r="F332" s="234"/>
      <c r="G332"/>
    </row>
    <row r="333" spans="1:7" ht="15.75" x14ac:dyDescent="0.25">
      <c r="A333" s="194">
        <v>33602483</v>
      </c>
      <c r="B333" s="193">
        <v>9781339022406</v>
      </c>
      <c r="C333" s="256" t="s">
        <v>678</v>
      </c>
      <c r="D333" s="194">
        <v>7061</v>
      </c>
      <c r="E333" s="233" t="str">
        <f>IF(VLOOKUP($B:$B,'S25 Warehouse Sale Product List'!$A:$F,6,FALSE)="","",VLOOKUP($B:$B,'S25 Warehouse Sale Product List'!$A:$F,6,FALSE))</f>
        <v/>
      </c>
      <c r="F333" s="234"/>
      <c r="G333"/>
    </row>
    <row r="334" spans="1:7" ht="15.75" x14ac:dyDescent="0.25">
      <c r="A334" s="194">
        <v>70411127</v>
      </c>
      <c r="B334" s="193">
        <v>9781339045757</v>
      </c>
      <c r="C334" s="256" t="s">
        <v>396</v>
      </c>
      <c r="D334" s="194">
        <v>10092</v>
      </c>
      <c r="E334" s="233" t="str">
        <f>IF(VLOOKUP($B:$B,'S25 Warehouse Sale Product List'!$A:$F,6,FALSE)="","",VLOOKUP($B:$B,'S25 Warehouse Sale Product List'!$A:$F,6,FALSE))</f>
        <v/>
      </c>
      <c r="F334" s="234"/>
      <c r="G334"/>
    </row>
    <row r="335" spans="1:7" ht="15.75" x14ac:dyDescent="0.25">
      <c r="A335" s="194">
        <v>15221813</v>
      </c>
      <c r="B335" s="193">
        <v>9781546101024</v>
      </c>
      <c r="C335" s="256" t="s">
        <v>544</v>
      </c>
      <c r="D335" s="194">
        <v>4081</v>
      </c>
      <c r="E335" s="233" t="str">
        <f>IF(VLOOKUP($B:$B,'S25 Warehouse Sale Product List'!$A:$F,6,FALSE)="","",VLOOKUP($B:$B,'S25 Warehouse Sale Product List'!$A:$F,6,FALSE))</f>
        <v/>
      </c>
      <c r="F335" s="234"/>
      <c r="G335"/>
    </row>
    <row r="336" spans="1:7" ht="15.75" x14ac:dyDescent="0.25">
      <c r="A336" s="194">
        <v>64947537</v>
      </c>
      <c r="B336" s="193">
        <v>9780593891346</v>
      </c>
      <c r="C336" s="256" t="s">
        <v>846</v>
      </c>
      <c r="D336" s="194">
        <v>7042</v>
      </c>
      <c r="E336" s="233" t="str">
        <f>IF(VLOOKUP($B:$B,'S25 Warehouse Sale Product List'!$A:$F,6,FALSE)="","",VLOOKUP($B:$B,'S25 Warehouse Sale Product List'!$A:$F,6,FALSE))</f>
        <v/>
      </c>
      <c r="F336" s="234"/>
      <c r="G336"/>
    </row>
    <row r="337" spans="1:7" ht="15.75" x14ac:dyDescent="0.25">
      <c r="A337" s="194">
        <v>18401815</v>
      </c>
      <c r="B337" s="193">
        <v>9781338894981</v>
      </c>
      <c r="C337" s="256" t="s">
        <v>397</v>
      </c>
      <c r="D337" s="194">
        <v>7041</v>
      </c>
      <c r="E337" s="233" t="str">
        <f>IF(VLOOKUP($B:$B,'S25 Warehouse Sale Product List'!$A:$F,6,FALSE)="","",VLOOKUP($B:$B,'S25 Warehouse Sale Product List'!$A:$F,6,FALSE))</f>
        <v/>
      </c>
      <c r="F337" s="234"/>
      <c r="G337"/>
    </row>
    <row r="338" spans="1:7" ht="15.75" x14ac:dyDescent="0.25">
      <c r="A338" s="194">
        <v>25263051</v>
      </c>
      <c r="B338" s="193">
        <v>9781338843347</v>
      </c>
      <c r="C338" s="256" t="s">
        <v>679</v>
      </c>
      <c r="D338" s="194">
        <v>7071</v>
      </c>
      <c r="E338" s="233" t="str">
        <f>IF(VLOOKUP($B:$B,'S25 Warehouse Sale Product List'!$A:$F,6,FALSE)="","",VLOOKUP($B:$B,'S25 Warehouse Sale Product List'!$A:$F,6,FALSE))</f>
        <v/>
      </c>
      <c r="F338" s="234"/>
      <c r="G338"/>
    </row>
    <row r="339" spans="1:7" ht="15.75" x14ac:dyDescent="0.25">
      <c r="A339" s="194">
        <v>66419773</v>
      </c>
      <c r="B339" s="193">
        <v>9781338832556</v>
      </c>
      <c r="C339" s="256" t="s">
        <v>250</v>
      </c>
      <c r="D339" s="194">
        <v>7081</v>
      </c>
      <c r="E339" s="233" t="str">
        <f>IF(VLOOKUP($B:$B,'S25 Warehouse Sale Product List'!$A:$F,6,FALSE)="","",VLOOKUP($B:$B,'S25 Warehouse Sale Product List'!$A:$F,6,FALSE))</f>
        <v/>
      </c>
      <c r="F339" s="234"/>
      <c r="G339"/>
    </row>
    <row r="340" spans="1:7" ht="15.75" x14ac:dyDescent="0.25">
      <c r="A340" s="194">
        <v>67692495</v>
      </c>
      <c r="B340" s="193">
        <v>9781368094368</v>
      </c>
      <c r="C340" s="256" t="s">
        <v>545</v>
      </c>
      <c r="D340" s="194">
        <v>10092</v>
      </c>
      <c r="E340" s="233" t="str">
        <f>IF(VLOOKUP($B:$B,'S25 Warehouse Sale Product List'!$A:$F,6,FALSE)="","",VLOOKUP($B:$B,'S25 Warehouse Sale Product List'!$A:$F,6,FALSE))</f>
        <v/>
      </c>
      <c r="F340" s="234"/>
      <c r="G340"/>
    </row>
    <row r="341" spans="1:7" ht="15.75" x14ac:dyDescent="0.25">
      <c r="A341" s="194">
        <v>53311660</v>
      </c>
      <c r="B341" s="193">
        <v>9781546166559</v>
      </c>
      <c r="C341" s="256" t="s">
        <v>847</v>
      </c>
      <c r="D341" s="194">
        <v>3082</v>
      </c>
      <c r="E341" s="233" t="str">
        <f>IF(VLOOKUP($B:$B,'S25 Warehouse Sale Product List'!$A:$F,6,FALSE)="","",VLOOKUP($B:$B,'S25 Warehouse Sale Product List'!$A:$F,6,FALSE))</f>
        <v/>
      </c>
      <c r="F341" s="234"/>
      <c r="G341"/>
    </row>
    <row r="342" spans="1:7" ht="15.75" x14ac:dyDescent="0.25">
      <c r="A342" s="194">
        <v>52395773</v>
      </c>
      <c r="B342" s="193">
        <v>9780593903407</v>
      </c>
      <c r="C342" s="256" t="s">
        <v>848</v>
      </c>
      <c r="D342" s="194">
        <v>7031</v>
      </c>
      <c r="E342" s="233" t="str">
        <f>IF(VLOOKUP($B:$B,'S25 Warehouse Sale Product List'!$A:$F,6,FALSE)="","",VLOOKUP($B:$B,'S25 Warehouse Sale Product List'!$A:$F,6,FALSE))</f>
        <v/>
      </c>
      <c r="F342" s="234"/>
      <c r="G342"/>
    </row>
    <row r="343" spans="1:7" ht="15.75" x14ac:dyDescent="0.25">
      <c r="A343" s="194">
        <v>10288021</v>
      </c>
      <c r="B343" s="193">
        <v>9781546173885</v>
      </c>
      <c r="C343" s="256" t="s">
        <v>849</v>
      </c>
      <c r="D343" s="194">
        <v>7022</v>
      </c>
      <c r="E343" s="233" t="str">
        <f>IF(VLOOKUP($B:$B,'S25 Warehouse Sale Product List'!$A:$F,6,FALSE)="","",VLOOKUP($B:$B,'S25 Warehouse Sale Product List'!$A:$F,6,FALSE))</f>
        <v/>
      </c>
      <c r="F343" s="234"/>
      <c r="G343"/>
    </row>
    <row r="344" spans="1:7" ht="15.75" x14ac:dyDescent="0.25">
      <c r="A344" s="194">
        <v>30838329</v>
      </c>
      <c r="B344" s="193">
        <v>9781339026398</v>
      </c>
      <c r="C344" s="256" t="s">
        <v>398</v>
      </c>
      <c r="D344" s="194">
        <v>7031</v>
      </c>
      <c r="E344" s="233" t="str">
        <f>IF(VLOOKUP($B:$B,'S25 Warehouse Sale Product List'!$A:$F,6,FALSE)="","",VLOOKUP($B:$B,'S25 Warehouse Sale Product List'!$A:$F,6,FALSE))</f>
        <v/>
      </c>
      <c r="F344" s="234"/>
      <c r="G344"/>
    </row>
    <row r="345" spans="1:7" ht="15.75" x14ac:dyDescent="0.25">
      <c r="A345" s="194">
        <v>18883538</v>
      </c>
      <c r="B345" s="193">
        <v>9781338890822</v>
      </c>
      <c r="C345" s="256" t="s">
        <v>251</v>
      </c>
      <c r="D345" s="194">
        <v>2062</v>
      </c>
      <c r="E345" s="233" t="str">
        <f>IF(VLOOKUP($B:$B,'S25 Warehouse Sale Product List'!$A:$F,6,FALSE)="","",VLOOKUP($B:$B,'S25 Warehouse Sale Product List'!$A:$F,6,FALSE))</f>
        <v/>
      </c>
      <c r="F345" s="234"/>
      <c r="G345"/>
    </row>
    <row r="346" spans="1:7" ht="15.75" x14ac:dyDescent="0.25">
      <c r="A346" s="194">
        <v>76085444</v>
      </c>
      <c r="B346" s="193">
        <v>9781546143673</v>
      </c>
      <c r="C346" s="256" t="s">
        <v>850</v>
      </c>
      <c r="D346" s="194">
        <v>7032</v>
      </c>
      <c r="E346" s="233" t="str">
        <f>IF(VLOOKUP($B:$B,'S25 Warehouse Sale Product List'!$A:$F,6,FALSE)="","",VLOOKUP($B:$B,'S25 Warehouse Sale Product List'!$A:$F,6,FALSE))</f>
        <v/>
      </c>
      <c r="F346" s="234"/>
      <c r="G346"/>
    </row>
    <row r="347" spans="1:7" ht="15.75" x14ac:dyDescent="0.25">
      <c r="A347" s="194">
        <v>23497954</v>
      </c>
      <c r="B347" s="193">
        <v>9781426376856</v>
      </c>
      <c r="C347" s="256" t="s">
        <v>546</v>
      </c>
      <c r="D347" s="194">
        <v>7012</v>
      </c>
      <c r="E347" s="233" t="str">
        <f>IF(VLOOKUP($B:$B,'S25 Warehouse Sale Product List'!$A:$F,6,FALSE)="","",VLOOKUP($B:$B,'S25 Warehouse Sale Product List'!$A:$F,6,FALSE))</f>
        <v/>
      </c>
      <c r="F347" s="234"/>
      <c r="G347"/>
    </row>
    <row r="348" spans="1:7" ht="15.75" x14ac:dyDescent="0.25">
      <c r="A348" s="194">
        <v>48302390</v>
      </c>
      <c r="B348" s="193">
        <v>9781338880304</v>
      </c>
      <c r="C348" s="256" t="s">
        <v>547</v>
      </c>
      <c r="D348" s="194">
        <v>7082</v>
      </c>
      <c r="E348" s="233" t="str">
        <f>IF(VLOOKUP($B:$B,'S25 Warehouse Sale Product List'!$A:$F,6,FALSE)="","",VLOOKUP($B:$B,'S25 Warehouse Sale Product List'!$A:$F,6,FALSE))</f>
        <v/>
      </c>
      <c r="F348" s="234"/>
      <c r="G348"/>
    </row>
    <row r="349" spans="1:7" ht="15.75" x14ac:dyDescent="0.25">
      <c r="A349" s="194">
        <v>76752595</v>
      </c>
      <c r="B349" s="193">
        <v>9781546127079</v>
      </c>
      <c r="C349" s="256" t="s">
        <v>851</v>
      </c>
      <c r="D349" s="194">
        <v>7082</v>
      </c>
      <c r="E349" s="233" t="str">
        <f>IF(VLOOKUP($B:$B,'S25 Warehouse Sale Product List'!$A:$F,6,FALSE)="","",VLOOKUP($B:$B,'S25 Warehouse Sale Product List'!$A:$F,6,FALSE))</f>
        <v/>
      </c>
      <c r="F349" s="234"/>
      <c r="G349"/>
    </row>
    <row r="350" spans="1:7" ht="15.75" x14ac:dyDescent="0.25">
      <c r="A350" s="194">
        <v>32121839</v>
      </c>
      <c r="B350" s="193">
        <v>9781338799613</v>
      </c>
      <c r="C350" s="256" t="s">
        <v>548</v>
      </c>
      <c r="D350" s="194">
        <v>7063</v>
      </c>
      <c r="E350" s="233" t="str">
        <f>IF(VLOOKUP($B:$B,'S25 Warehouse Sale Product List'!$A:$F,6,FALSE)="","",VLOOKUP($B:$B,'S25 Warehouse Sale Product List'!$A:$F,6,FALSE))</f>
        <v/>
      </c>
      <c r="F350" s="234"/>
      <c r="G350"/>
    </row>
    <row r="351" spans="1:7" ht="15.75" x14ac:dyDescent="0.25">
      <c r="A351" s="194">
        <v>32805563</v>
      </c>
      <c r="B351" s="193">
        <v>9781338799903</v>
      </c>
      <c r="C351" s="256" t="s">
        <v>549</v>
      </c>
      <c r="D351" s="194">
        <v>7072</v>
      </c>
      <c r="E351" s="233" t="str">
        <f>IF(VLOOKUP($B:$B,'S25 Warehouse Sale Product List'!$A:$F,6,FALSE)="","",VLOOKUP($B:$B,'S25 Warehouse Sale Product List'!$A:$F,6,FALSE))</f>
        <v/>
      </c>
      <c r="F351" s="234"/>
      <c r="G351"/>
    </row>
    <row r="352" spans="1:7" ht="15.75" x14ac:dyDescent="0.25">
      <c r="A352" s="194">
        <v>52083843</v>
      </c>
      <c r="B352" s="193">
        <v>9781338799811</v>
      </c>
      <c r="C352" s="256" t="s">
        <v>550</v>
      </c>
      <c r="D352" s="194">
        <v>7071</v>
      </c>
      <c r="E352" s="233" t="str">
        <f>IF(VLOOKUP($B:$B,'S25 Warehouse Sale Product List'!$A:$F,6,FALSE)="","",VLOOKUP($B:$B,'S25 Warehouse Sale Product List'!$A:$F,6,FALSE))</f>
        <v/>
      </c>
      <c r="F352" s="234"/>
      <c r="G352"/>
    </row>
    <row r="353" spans="1:7" ht="15.75" x14ac:dyDescent="0.25">
      <c r="A353" s="194">
        <v>10748580</v>
      </c>
      <c r="B353" s="193">
        <v>9781546119746</v>
      </c>
      <c r="C353" s="256" t="s">
        <v>551</v>
      </c>
      <c r="D353" s="194">
        <v>7071</v>
      </c>
      <c r="E353" s="233" t="str">
        <f>IF(VLOOKUP($B:$B,'S25 Warehouse Sale Product List'!$A:$F,6,FALSE)="","",VLOOKUP($B:$B,'S25 Warehouse Sale Product List'!$A:$F,6,FALSE))</f>
        <v/>
      </c>
      <c r="F353" s="234"/>
      <c r="G353"/>
    </row>
    <row r="354" spans="1:7" ht="15.75" x14ac:dyDescent="0.25">
      <c r="A354" s="194">
        <v>76736385</v>
      </c>
      <c r="B354" s="193">
        <v>9781546119760</v>
      </c>
      <c r="C354" s="256" t="s">
        <v>852</v>
      </c>
      <c r="D354" s="194">
        <v>7072</v>
      </c>
      <c r="E354" s="233" t="str">
        <f>IF(VLOOKUP($B:$B,'S25 Warehouse Sale Product List'!$A:$F,6,FALSE)="","",VLOOKUP($B:$B,'S25 Warehouse Sale Product List'!$A:$F,6,FALSE))</f>
        <v/>
      </c>
      <c r="F354" s="234"/>
      <c r="G354"/>
    </row>
    <row r="355" spans="1:7" ht="15.75" x14ac:dyDescent="0.25">
      <c r="A355" s="194">
        <v>37198114</v>
      </c>
      <c r="B355" s="193">
        <v>9781338756395</v>
      </c>
      <c r="C355" s="256" t="s">
        <v>552</v>
      </c>
      <c r="D355" s="194">
        <v>7071</v>
      </c>
      <c r="E355" s="233" t="str">
        <f>IF(VLOOKUP($B:$B,'S25 Warehouse Sale Product List'!$A:$F,6,FALSE)="","",VLOOKUP($B:$B,'S25 Warehouse Sale Product List'!$A:$F,6,FALSE))</f>
        <v/>
      </c>
      <c r="F355" s="234"/>
      <c r="G355"/>
    </row>
    <row r="356" spans="1:7" ht="15.75" x14ac:dyDescent="0.25">
      <c r="A356" s="194">
        <v>53481566</v>
      </c>
      <c r="B356" s="193">
        <v>9781338756425</v>
      </c>
      <c r="C356" s="256" t="s">
        <v>253</v>
      </c>
      <c r="D356" s="194">
        <v>7081</v>
      </c>
      <c r="E356" s="233" t="str">
        <f>IF(VLOOKUP($B:$B,'S25 Warehouse Sale Product List'!$A:$F,6,FALSE)="","",VLOOKUP($B:$B,'S25 Warehouse Sale Product List'!$A:$F,6,FALSE))</f>
        <v/>
      </c>
      <c r="F356" s="234"/>
      <c r="G356"/>
    </row>
    <row r="357" spans="1:7" ht="15.75" x14ac:dyDescent="0.25">
      <c r="A357" s="194">
        <v>54913498</v>
      </c>
      <c r="B357" s="193">
        <v>9781546163633</v>
      </c>
      <c r="C357" s="256" t="s">
        <v>853</v>
      </c>
      <c r="D357" s="194">
        <v>2033</v>
      </c>
      <c r="E357" s="233" t="str">
        <f>IF(VLOOKUP($B:$B,'S25 Warehouse Sale Product List'!$A:$F,6,FALSE)="","",VLOOKUP($B:$B,'S25 Warehouse Sale Product List'!$A:$F,6,FALSE))</f>
        <v/>
      </c>
      <c r="F357" s="234"/>
      <c r="G357"/>
    </row>
    <row r="358" spans="1:7" ht="15.75" x14ac:dyDescent="0.25">
      <c r="A358" s="194">
        <v>59138190</v>
      </c>
      <c r="B358" s="193">
        <v>9781339028033</v>
      </c>
      <c r="C358" s="256" t="s">
        <v>399</v>
      </c>
      <c r="D358" s="194">
        <v>7091</v>
      </c>
      <c r="E358" s="233" t="str">
        <f>IF(VLOOKUP($B:$B,'S25 Warehouse Sale Product List'!$A:$F,6,FALSE)="","",VLOOKUP($B:$B,'S25 Warehouse Sale Product List'!$A:$F,6,FALSE))</f>
        <v/>
      </c>
      <c r="F358" s="234"/>
      <c r="G358"/>
    </row>
    <row r="359" spans="1:7" ht="15.75" x14ac:dyDescent="0.25">
      <c r="A359" s="194">
        <v>61134829</v>
      </c>
      <c r="B359" s="193">
        <v>9781546131298</v>
      </c>
      <c r="C359" s="256" t="s">
        <v>854</v>
      </c>
      <c r="D359" s="194">
        <v>7032</v>
      </c>
      <c r="E359" s="233" t="str">
        <f>IF(VLOOKUP($B:$B,'S25 Warehouse Sale Product List'!$A:$F,6,FALSE)="","",VLOOKUP($B:$B,'S25 Warehouse Sale Product List'!$A:$F,6,FALSE))</f>
        <v/>
      </c>
      <c r="F359" s="234"/>
      <c r="G359"/>
    </row>
    <row r="360" spans="1:7" ht="15.75" x14ac:dyDescent="0.25">
      <c r="A360" s="194">
        <v>41599420</v>
      </c>
      <c r="B360" s="193">
        <v>9781339006475</v>
      </c>
      <c r="C360" s="256" t="s">
        <v>254</v>
      </c>
      <c r="D360" s="194">
        <v>4091</v>
      </c>
      <c r="E360" s="233" t="str">
        <f>IF(VLOOKUP($B:$B,'S25 Warehouse Sale Product List'!$A:$F,6,FALSE)="","",VLOOKUP($B:$B,'S25 Warehouse Sale Product List'!$A:$F,6,FALSE))</f>
        <v/>
      </c>
      <c r="F360" s="234"/>
      <c r="G360"/>
    </row>
    <row r="361" spans="1:7" ht="15.75" x14ac:dyDescent="0.25">
      <c r="A361" s="194">
        <v>99814608</v>
      </c>
      <c r="B361" s="193">
        <v>9781546110439</v>
      </c>
      <c r="C361" s="256" t="s">
        <v>855</v>
      </c>
      <c r="D361" s="194">
        <v>7082</v>
      </c>
      <c r="E361" s="233" t="str">
        <f>IF(VLOOKUP($B:$B,'S25 Warehouse Sale Product List'!$A:$F,6,FALSE)="","",VLOOKUP($B:$B,'S25 Warehouse Sale Product List'!$A:$F,6,FALSE))</f>
        <v/>
      </c>
      <c r="F361" s="234"/>
      <c r="G361"/>
    </row>
    <row r="362" spans="1:7" ht="15.75" x14ac:dyDescent="0.25">
      <c r="A362" s="194">
        <v>56648136</v>
      </c>
      <c r="B362" s="193">
        <v>9781339042770</v>
      </c>
      <c r="C362" s="256" t="s">
        <v>553</v>
      </c>
      <c r="D362" s="194">
        <v>7081</v>
      </c>
      <c r="E362" s="233" t="str">
        <f>IF(VLOOKUP($B:$B,'S25 Warehouse Sale Product List'!$A:$F,6,FALSE)="","",VLOOKUP($B:$B,'S25 Warehouse Sale Product List'!$A:$F,6,FALSE))</f>
        <v/>
      </c>
      <c r="F362" s="234"/>
      <c r="G362"/>
    </row>
    <row r="363" spans="1:7" ht="15.75" x14ac:dyDescent="0.25">
      <c r="A363" s="194">
        <v>51621571</v>
      </c>
      <c r="B363" s="193">
        <v>9781338840704</v>
      </c>
      <c r="C363" s="256" t="s">
        <v>141</v>
      </c>
      <c r="D363" s="194">
        <v>10082</v>
      </c>
      <c r="E363" s="233" t="str">
        <f>IF(VLOOKUP($B:$B,'S25 Warehouse Sale Product List'!$A:$F,6,FALSE)="","",VLOOKUP($B:$B,'S25 Warehouse Sale Product List'!$A:$F,6,FALSE))</f>
        <v/>
      </c>
      <c r="F363" s="234"/>
      <c r="G363"/>
    </row>
    <row r="364" spans="1:7" ht="15.75" x14ac:dyDescent="0.25">
      <c r="A364" s="194">
        <v>74792609</v>
      </c>
      <c r="B364" s="193">
        <v>9781338866186</v>
      </c>
      <c r="C364" s="256" t="s">
        <v>255</v>
      </c>
      <c r="D364" s="194">
        <v>9071</v>
      </c>
      <c r="E364" s="233" t="str">
        <f>IF(VLOOKUP($B:$B,'S25 Warehouse Sale Product List'!$A:$F,6,FALSE)="","",VLOOKUP($B:$B,'S25 Warehouse Sale Product List'!$A:$F,6,FALSE))</f>
        <v/>
      </c>
      <c r="F364" s="234"/>
      <c r="G364"/>
    </row>
    <row r="365" spans="1:7" ht="15.75" x14ac:dyDescent="0.25">
      <c r="A365" s="194">
        <v>76449832</v>
      </c>
      <c r="B365" s="193">
        <v>9781546119050</v>
      </c>
      <c r="C365" s="256" t="s">
        <v>554</v>
      </c>
      <c r="D365" s="194">
        <v>9012</v>
      </c>
      <c r="E365" s="233" t="str">
        <f>IF(VLOOKUP($B:$B,'S25 Warehouse Sale Product List'!$A:$F,6,FALSE)="","",VLOOKUP($B:$B,'S25 Warehouse Sale Product List'!$A:$F,6,FALSE))</f>
        <v/>
      </c>
      <c r="F365" s="234"/>
      <c r="G365"/>
    </row>
    <row r="366" spans="1:7" ht="15.75" x14ac:dyDescent="0.25">
      <c r="A366" s="194">
        <v>73886506</v>
      </c>
      <c r="B366" s="193">
        <v>9781804537428</v>
      </c>
      <c r="C366" s="256" t="s">
        <v>680</v>
      </c>
      <c r="D366" s="194">
        <v>9081</v>
      </c>
      <c r="E366" s="233" t="str">
        <f>IF(VLOOKUP($B:$B,'S25 Warehouse Sale Product List'!$A:$F,6,FALSE)="","",VLOOKUP($B:$B,'S25 Warehouse Sale Product List'!$A:$F,6,FALSE))</f>
        <v/>
      </c>
      <c r="F366" s="234"/>
      <c r="G366"/>
    </row>
    <row r="367" spans="1:7" ht="15.75" x14ac:dyDescent="0.25">
      <c r="A367" s="194">
        <v>41438635</v>
      </c>
      <c r="B367" s="193">
        <v>9781546120056</v>
      </c>
      <c r="C367" s="256" t="s">
        <v>856</v>
      </c>
      <c r="D367" s="194">
        <v>7082</v>
      </c>
      <c r="E367" s="233" t="str">
        <f>IF(VLOOKUP($B:$B,'S25 Warehouse Sale Product List'!$A:$F,6,FALSE)="","",VLOOKUP($B:$B,'S25 Warehouse Sale Product List'!$A:$F,6,FALSE))</f>
        <v/>
      </c>
      <c r="F367" s="234"/>
      <c r="G367"/>
    </row>
    <row r="368" spans="1:7" ht="15.75" x14ac:dyDescent="0.25">
      <c r="A368" s="194">
        <v>81636496</v>
      </c>
      <c r="B368" s="193">
        <v>9781546142089</v>
      </c>
      <c r="C368" s="256" t="s">
        <v>681</v>
      </c>
      <c r="D368" s="194">
        <v>7021</v>
      </c>
      <c r="E368" s="233" t="str">
        <f>IF(VLOOKUP($B:$B,'S25 Warehouse Sale Product List'!$A:$F,6,FALSE)="","",VLOOKUP($B:$B,'S25 Warehouse Sale Product List'!$A:$F,6,FALSE))</f>
        <v/>
      </c>
      <c r="F368" s="234"/>
      <c r="G368"/>
    </row>
    <row r="369" spans="1:7" ht="15.75" x14ac:dyDescent="0.25">
      <c r="A369" s="194">
        <v>40966512</v>
      </c>
      <c r="B369" s="193">
        <v>9781546142744</v>
      </c>
      <c r="C369" s="256" t="s">
        <v>682</v>
      </c>
      <c r="D369" s="194">
        <v>7031</v>
      </c>
      <c r="E369" s="233" t="str">
        <f>IF(VLOOKUP($B:$B,'S25 Warehouse Sale Product List'!$A:$F,6,FALSE)="","",VLOOKUP($B:$B,'S25 Warehouse Sale Product List'!$A:$F,6,FALSE))</f>
        <v/>
      </c>
      <c r="F369" s="234"/>
      <c r="G369"/>
    </row>
    <row r="370" spans="1:7" ht="15.75" x14ac:dyDescent="0.25">
      <c r="A370" s="194">
        <v>67390787</v>
      </c>
      <c r="B370" s="193">
        <v>9780593709900</v>
      </c>
      <c r="C370" s="256" t="s">
        <v>555</v>
      </c>
      <c r="D370" s="194">
        <v>7031</v>
      </c>
      <c r="E370" s="233" t="str">
        <f>IF(VLOOKUP($B:$B,'S25 Warehouse Sale Product List'!$A:$F,6,FALSE)="","",VLOOKUP($B:$B,'S25 Warehouse Sale Product List'!$A:$F,6,FALSE))</f>
        <v/>
      </c>
      <c r="F370" s="234"/>
      <c r="G370"/>
    </row>
    <row r="371" spans="1:7" ht="15.75" x14ac:dyDescent="0.25">
      <c r="A371" s="194">
        <v>87643755</v>
      </c>
      <c r="B371" s="193">
        <v>9781338880434</v>
      </c>
      <c r="C371" s="256" t="s">
        <v>556</v>
      </c>
      <c r="D371" s="194">
        <v>7072</v>
      </c>
      <c r="E371" s="233" t="str">
        <f>IF(VLOOKUP($B:$B,'S25 Warehouse Sale Product List'!$A:$F,6,FALSE)="","",VLOOKUP($B:$B,'S25 Warehouse Sale Product List'!$A:$F,6,FALSE))</f>
        <v/>
      </c>
      <c r="F371" s="234"/>
      <c r="G371"/>
    </row>
    <row r="372" spans="1:7" ht="15.75" x14ac:dyDescent="0.25">
      <c r="A372" s="194">
        <v>92741077</v>
      </c>
      <c r="B372" s="193">
        <v>9781546127161</v>
      </c>
      <c r="C372" s="256" t="s">
        <v>683</v>
      </c>
      <c r="D372" s="194">
        <v>7081</v>
      </c>
      <c r="E372" s="233" t="str">
        <f>IF(VLOOKUP($B:$B,'S25 Warehouse Sale Product List'!$A:$F,6,FALSE)="","",VLOOKUP($B:$B,'S25 Warehouse Sale Product List'!$A:$F,6,FALSE))</f>
        <v/>
      </c>
      <c r="F372" s="234"/>
      <c r="G372"/>
    </row>
    <row r="373" spans="1:7" ht="15.75" x14ac:dyDescent="0.25">
      <c r="A373" s="194">
        <v>52117552</v>
      </c>
      <c r="B373" s="193">
        <v>9781339014852</v>
      </c>
      <c r="C373" s="256" t="s">
        <v>557</v>
      </c>
      <c r="D373" s="194">
        <v>9062</v>
      </c>
      <c r="E373" s="233" t="str">
        <f>IF(VLOOKUP($B:$B,'S25 Warehouse Sale Product List'!$A:$F,6,FALSE)="","",VLOOKUP($B:$B,'S25 Warehouse Sale Product List'!$A:$F,6,FALSE))</f>
        <v/>
      </c>
      <c r="F373" s="234"/>
      <c r="G373"/>
    </row>
    <row r="374" spans="1:7" ht="15.75" x14ac:dyDescent="0.25">
      <c r="A374" s="194">
        <v>59625895</v>
      </c>
      <c r="B374" s="193">
        <v>9781339035567</v>
      </c>
      <c r="C374" s="256" t="s">
        <v>857</v>
      </c>
      <c r="D374" s="194">
        <v>7012</v>
      </c>
      <c r="E374" s="233" t="str">
        <f>IF(VLOOKUP($B:$B,'S25 Warehouse Sale Product List'!$A:$F,6,FALSE)="","",VLOOKUP($B:$B,'S25 Warehouse Sale Product List'!$A:$F,6,FALSE))</f>
        <v/>
      </c>
      <c r="F374" s="234"/>
      <c r="G374"/>
    </row>
    <row r="375" spans="1:7" ht="15.75" x14ac:dyDescent="0.25">
      <c r="A375" s="194">
        <v>46890941</v>
      </c>
      <c r="B375" s="193">
        <v>9781339000961</v>
      </c>
      <c r="C375" s="256" t="s">
        <v>858</v>
      </c>
      <c r="D375" s="194">
        <v>7012</v>
      </c>
      <c r="E375" s="233" t="str">
        <f>IF(VLOOKUP($B:$B,'S25 Warehouse Sale Product List'!$A:$F,6,FALSE)="","",VLOOKUP($B:$B,'S25 Warehouse Sale Product List'!$A:$F,6,FALSE))</f>
        <v/>
      </c>
      <c r="F375" s="234"/>
      <c r="G375"/>
    </row>
    <row r="376" spans="1:7" ht="15.75" x14ac:dyDescent="0.25">
      <c r="A376" s="194">
        <v>83798340</v>
      </c>
      <c r="B376" s="193">
        <v>9781339011066</v>
      </c>
      <c r="C376" s="256" t="s">
        <v>258</v>
      </c>
      <c r="D376" s="194">
        <v>9021</v>
      </c>
      <c r="E376" s="233" t="str">
        <f>IF(VLOOKUP($B:$B,'S25 Warehouse Sale Product List'!$A:$F,6,FALSE)="","",VLOOKUP($B:$B,'S25 Warehouse Sale Product List'!$A:$F,6,FALSE))</f>
        <v/>
      </c>
      <c r="F376" s="234"/>
      <c r="G376"/>
    </row>
    <row r="377" spans="1:7" ht="15.75" x14ac:dyDescent="0.25">
      <c r="A377" s="194">
        <v>66495312</v>
      </c>
      <c r="B377" s="193">
        <v>9781339000954</v>
      </c>
      <c r="C377" s="256" t="s">
        <v>684</v>
      </c>
      <c r="D377" s="194">
        <v>7011</v>
      </c>
      <c r="E377" s="233" t="str">
        <f>IF(VLOOKUP($B:$B,'S25 Warehouse Sale Product List'!$A:$F,6,FALSE)="","",VLOOKUP($B:$B,'S25 Warehouse Sale Product List'!$A:$F,6,FALSE))</f>
        <v/>
      </c>
      <c r="F377" s="234"/>
      <c r="G377"/>
    </row>
    <row r="378" spans="1:7" ht="15.75" x14ac:dyDescent="0.25">
      <c r="A378" s="194">
        <v>55919671</v>
      </c>
      <c r="B378" s="193">
        <v>9780063475885</v>
      </c>
      <c r="C378" s="256" t="s">
        <v>859</v>
      </c>
      <c r="D378" s="194">
        <v>4082</v>
      </c>
      <c r="E378" s="233" t="str">
        <f>IF(VLOOKUP($B:$B,'S25 Warehouse Sale Product List'!$A:$F,6,FALSE)="","",VLOOKUP($B:$B,'S25 Warehouse Sale Product List'!$A:$F,6,FALSE))</f>
        <v/>
      </c>
      <c r="F378" s="234"/>
      <c r="G378"/>
    </row>
    <row r="379" spans="1:7" ht="15.75" x14ac:dyDescent="0.25">
      <c r="A379" s="194">
        <v>54427815</v>
      </c>
      <c r="B379" s="193">
        <v>9781443197267</v>
      </c>
      <c r="C379" s="256" t="s">
        <v>558</v>
      </c>
      <c r="D379" s="194">
        <v>9031</v>
      </c>
      <c r="E379" s="233" t="str">
        <f>IF(VLOOKUP($B:$B,'S25 Warehouse Sale Product List'!$A:$F,6,FALSE)="","",VLOOKUP($B:$B,'S25 Warehouse Sale Product List'!$A:$F,6,FALSE))</f>
        <v/>
      </c>
      <c r="F379" s="234"/>
      <c r="G379"/>
    </row>
    <row r="380" spans="1:7" ht="15.75" x14ac:dyDescent="0.25">
      <c r="A380" s="194">
        <v>66106636</v>
      </c>
      <c r="B380" s="193">
        <v>9781546109938</v>
      </c>
      <c r="C380" s="256" t="s">
        <v>559</v>
      </c>
      <c r="D380" s="194">
        <v>9021</v>
      </c>
      <c r="E380" s="233" t="str">
        <f>IF(VLOOKUP($B:$B,'S25 Warehouse Sale Product List'!$A:$F,6,FALSE)="","",VLOOKUP($B:$B,'S25 Warehouse Sale Product List'!$A:$F,6,FALSE))</f>
        <v/>
      </c>
      <c r="F380" s="234"/>
      <c r="G380"/>
    </row>
    <row r="381" spans="1:7" ht="15.75" x14ac:dyDescent="0.25">
      <c r="A381" s="194">
        <v>86065954</v>
      </c>
      <c r="B381" s="193">
        <v>9781546159223</v>
      </c>
      <c r="C381" s="256" t="s">
        <v>860</v>
      </c>
      <c r="D381" s="194">
        <v>9022</v>
      </c>
      <c r="E381" s="233" t="str">
        <f>IF(VLOOKUP($B:$B,'S25 Warehouse Sale Product List'!$A:$F,6,FALSE)="","",VLOOKUP($B:$B,'S25 Warehouse Sale Product List'!$A:$F,6,FALSE))</f>
        <v/>
      </c>
      <c r="F381" s="234"/>
      <c r="G381"/>
    </row>
    <row r="382" spans="1:7" ht="15.75" x14ac:dyDescent="0.25">
      <c r="A382" s="194">
        <v>56795287</v>
      </c>
      <c r="B382" s="193">
        <v>9781338895100</v>
      </c>
      <c r="C382" s="256" t="s">
        <v>686</v>
      </c>
      <c r="D382" s="194">
        <v>9061</v>
      </c>
      <c r="E382" s="233" t="str">
        <f>IF(VLOOKUP($B:$B,'S25 Warehouse Sale Product List'!$A:$F,6,FALSE)="","",VLOOKUP($B:$B,'S25 Warehouse Sale Product List'!$A:$F,6,FALSE))</f>
        <v/>
      </c>
      <c r="F382" s="234"/>
      <c r="G382"/>
    </row>
    <row r="383" spans="1:7" ht="15.75" x14ac:dyDescent="0.25">
      <c r="A383" s="194">
        <v>60559802</v>
      </c>
      <c r="B383" s="193">
        <v>9781338859164</v>
      </c>
      <c r="C383" s="256" t="s">
        <v>259</v>
      </c>
      <c r="D383" s="194">
        <v>10101</v>
      </c>
      <c r="E383" s="233" t="str">
        <f>IF(VLOOKUP($B:$B,'S25 Warehouse Sale Product List'!$A:$F,6,FALSE)="","",VLOOKUP($B:$B,'S25 Warehouse Sale Product List'!$A:$F,6,FALSE))</f>
        <v/>
      </c>
      <c r="F383" s="234"/>
      <c r="G383"/>
    </row>
    <row r="384" spans="1:7" ht="15.75" x14ac:dyDescent="0.25">
      <c r="A384" s="194">
        <v>72867930</v>
      </c>
      <c r="B384" s="193">
        <v>9781338859171</v>
      </c>
      <c r="C384" s="256" t="s">
        <v>260</v>
      </c>
      <c r="D384" s="194">
        <v>10101</v>
      </c>
      <c r="E384" s="233" t="str">
        <f>IF(VLOOKUP($B:$B,'S25 Warehouse Sale Product List'!$A:$F,6,FALSE)="","",VLOOKUP($B:$B,'S25 Warehouse Sale Product List'!$A:$F,6,FALSE))</f>
        <v/>
      </c>
      <c r="F384" s="234"/>
      <c r="G384"/>
    </row>
    <row r="385" spans="1:7" ht="15.75" x14ac:dyDescent="0.25">
      <c r="A385" s="194">
        <v>38873853</v>
      </c>
      <c r="B385" s="193">
        <v>9781339023793</v>
      </c>
      <c r="C385" s="256" t="s">
        <v>261</v>
      </c>
      <c r="D385" s="194">
        <v>2061</v>
      </c>
      <c r="E385" s="233" t="str">
        <f>IF(VLOOKUP($B:$B,'S25 Warehouse Sale Product List'!$A:$F,6,FALSE)="","",VLOOKUP($B:$B,'S25 Warehouse Sale Product List'!$A:$F,6,FALSE))</f>
        <v/>
      </c>
      <c r="F385" s="234"/>
      <c r="G385"/>
    </row>
    <row r="386" spans="1:7" ht="15.75" x14ac:dyDescent="0.25">
      <c r="A386" s="194">
        <v>84286641</v>
      </c>
      <c r="B386" s="193">
        <v>9781338892734</v>
      </c>
      <c r="C386" s="256" t="s">
        <v>401</v>
      </c>
      <c r="D386" s="194">
        <v>7092</v>
      </c>
      <c r="E386" s="233" t="str">
        <f>IF(VLOOKUP($B:$B,'S25 Warehouse Sale Product List'!$A:$F,6,FALSE)="","",VLOOKUP($B:$B,'S25 Warehouse Sale Product List'!$A:$F,6,FALSE))</f>
        <v/>
      </c>
      <c r="F386" s="234"/>
      <c r="G386"/>
    </row>
    <row r="387" spans="1:7" ht="15.75" x14ac:dyDescent="0.25">
      <c r="A387" s="194">
        <v>52480835</v>
      </c>
      <c r="B387" s="193">
        <v>9781546111801</v>
      </c>
      <c r="C387" s="256" t="s">
        <v>687</v>
      </c>
      <c r="D387" s="194">
        <v>7092</v>
      </c>
      <c r="E387" s="233" t="str">
        <f>IF(VLOOKUP($B:$B,'S25 Warehouse Sale Product List'!$A:$F,6,FALSE)="","",VLOOKUP($B:$B,'S25 Warehouse Sale Product List'!$A:$F,6,FALSE))</f>
        <v/>
      </c>
      <c r="F387" s="234"/>
      <c r="G387"/>
    </row>
    <row r="388" spans="1:7" ht="15.75" x14ac:dyDescent="0.25">
      <c r="A388" s="194">
        <v>47837267</v>
      </c>
      <c r="B388" s="193">
        <v>9781546167587</v>
      </c>
      <c r="C388" s="256" t="s">
        <v>861</v>
      </c>
      <c r="D388" s="194">
        <v>7092</v>
      </c>
      <c r="E388" s="233" t="str">
        <f>IF(VLOOKUP($B:$B,'S25 Warehouse Sale Product List'!$A:$F,6,FALSE)="","",VLOOKUP($B:$B,'S25 Warehouse Sale Product List'!$A:$F,6,FALSE))</f>
        <v/>
      </c>
      <c r="F388" s="234"/>
      <c r="G388"/>
    </row>
    <row r="389" spans="1:7" ht="15.75" x14ac:dyDescent="0.25">
      <c r="A389" s="194">
        <v>96774161</v>
      </c>
      <c r="B389" s="193">
        <v>9781546175520</v>
      </c>
      <c r="C389" s="256" t="s">
        <v>862</v>
      </c>
      <c r="D389" s="194">
        <v>6022</v>
      </c>
      <c r="E389" s="233" t="str">
        <f>IF(VLOOKUP($B:$B,'S25 Warehouse Sale Product List'!$A:$F,6,FALSE)="","",VLOOKUP($B:$B,'S25 Warehouse Sale Product List'!$A:$F,6,FALSE))</f>
        <v/>
      </c>
      <c r="F389" s="234"/>
      <c r="G389"/>
    </row>
    <row r="390" spans="1:7" ht="15.75" x14ac:dyDescent="0.25">
      <c r="A390" s="194">
        <v>26141394</v>
      </c>
      <c r="B390" s="193">
        <v>9798225004484</v>
      </c>
      <c r="C390" s="256" t="s">
        <v>863</v>
      </c>
      <c r="D390" s="194">
        <v>6021</v>
      </c>
      <c r="E390" s="233" t="str">
        <f>IF(VLOOKUP($B:$B,'S25 Warehouse Sale Product List'!$A:$F,6,FALSE)="","",VLOOKUP($B:$B,'S25 Warehouse Sale Product List'!$A:$F,6,FALSE))</f>
        <v/>
      </c>
      <c r="F390" s="234"/>
      <c r="G390"/>
    </row>
    <row r="391" spans="1:7" ht="15.75" x14ac:dyDescent="0.25">
      <c r="A391" s="194">
        <v>3099381</v>
      </c>
      <c r="B391" s="193">
        <v>9781338087499</v>
      </c>
      <c r="C391" s="256" t="s">
        <v>864</v>
      </c>
      <c r="D391" s="194">
        <v>7092</v>
      </c>
      <c r="E391" s="233" t="str">
        <f>IF(VLOOKUP($B:$B,'S25 Warehouse Sale Product List'!$A:$F,6,FALSE)="","",VLOOKUP($B:$B,'S25 Warehouse Sale Product List'!$A:$F,6,FALSE))</f>
        <v/>
      </c>
      <c r="F391" s="234"/>
      <c r="G391"/>
    </row>
    <row r="392" spans="1:7" ht="15.75" x14ac:dyDescent="0.25">
      <c r="A392" s="194">
        <v>44957920</v>
      </c>
      <c r="B392" s="193">
        <v>224701</v>
      </c>
      <c r="C392" s="256" t="s">
        <v>865</v>
      </c>
      <c r="D392" s="194">
        <v>4082</v>
      </c>
      <c r="E392" s="233" t="str">
        <f>IF(VLOOKUP($B:$B,'S25 Warehouse Sale Product List'!$A:$F,6,FALSE)="","",VLOOKUP($B:$B,'S25 Warehouse Sale Product List'!$A:$F,6,FALSE))</f>
        <v/>
      </c>
      <c r="F392" s="234"/>
      <c r="G392"/>
    </row>
    <row r="393" spans="1:7" ht="15.75" x14ac:dyDescent="0.25">
      <c r="A393" s="194">
        <v>24193222</v>
      </c>
      <c r="B393" s="193">
        <v>9780593891353</v>
      </c>
      <c r="C393" s="256" t="s">
        <v>866</v>
      </c>
      <c r="D393" s="194">
        <v>7091</v>
      </c>
      <c r="E393" s="233" t="str">
        <f>IF(VLOOKUP($B:$B,'S25 Warehouse Sale Product List'!$A:$F,6,FALSE)="","",VLOOKUP($B:$B,'S25 Warehouse Sale Product List'!$A:$F,6,FALSE))</f>
        <v/>
      </c>
      <c r="F393" s="234"/>
      <c r="G393"/>
    </row>
    <row r="394" spans="1:7" ht="15.75" x14ac:dyDescent="0.25">
      <c r="A394" s="194">
        <v>40441361</v>
      </c>
      <c r="B394" s="193">
        <v>9781338881684</v>
      </c>
      <c r="C394" s="256" t="s">
        <v>402</v>
      </c>
      <c r="D394" s="194">
        <v>10102</v>
      </c>
      <c r="E394" s="233" t="str">
        <f>IF(VLOOKUP($B:$B,'S25 Warehouse Sale Product List'!$A:$F,6,FALSE)="","",VLOOKUP($B:$B,'S25 Warehouse Sale Product List'!$A:$F,6,FALSE))</f>
        <v/>
      </c>
      <c r="F394" s="234"/>
      <c r="G394"/>
    </row>
    <row r="395" spans="1:7" ht="15.75" x14ac:dyDescent="0.25">
      <c r="A395" s="194">
        <v>92539163</v>
      </c>
      <c r="B395" s="193">
        <v>9781339005102</v>
      </c>
      <c r="C395" s="256" t="s">
        <v>867</v>
      </c>
      <c r="D395" s="194">
        <v>6041</v>
      </c>
      <c r="E395" s="233" t="str">
        <f>IF(VLOOKUP($B:$B,'S25 Warehouse Sale Product List'!$A:$F,6,FALSE)="","",VLOOKUP($B:$B,'S25 Warehouse Sale Product List'!$A:$F,6,FALSE))</f>
        <v/>
      </c>
      <c r="F395" s="234"/>
      <c r="G395"/>
    </row>
    <row r="396" spans="1:7" ht="15.75" x14ac:dyDescent="0.25">
      <c r="A396" s="194">
        <v>29905948</v>
      </c>
      <c r="B396" s="193">
        <v>9781546111825</v>
      </c>
      <c r="C396" s="256" t="s">
        <v>868</v>
      </c>
      <c r="D396" s="194">
        <v>7092</v>
      </c>
      <c r="E396" s="233" t="str">
        <f>IF(VLOOKUP($B:$B,'S25 Warehouse Sale Product List'!$A:$F,6,FALSE)="","",VLOOKUP($B:$B,'S25 Warehouse Sale Product List'!$A:$F,6,FALSE))</f>
        <v/>
      </c>
      <c r="F396" s="234"/>
      <c r="G396"/>
    </row>
    <row r="397" spans="1:7" ht="15.75" x14ac:dyDescent="0.25">
      <c r="A397" s="194">
        <v>11367841</v>
      </c>
      <c r="B397" s="193">
        <v>9781339041230</v>
      </c>
      <c r="C397" s="256" t="s">
        <v>403</v>
      </c>
      <c r="D397" s="194">
        <v>10102</v>
      </c>
      <c r="E397" s="233" t="str">
        <f>IF(VLOOKUP($B:$B,'S25 Warehouse Sale Product List'!$A:$F,6,FALSE)="","",VLOOKUP($B:$B,'S25 Warehouse Sale Product List'!$A:$F,6,FALSE))</f>
        <v/>
      </c>
      <c r="F397" s="234"/>
      <c r="G397"/>
    </row>
    <row r="398" spans="1:7" ht="15.75" x14ac:dyDescent="0.25">
      <c r="A398" s="194">
        <v>83948441</v>
      </c>
      <c r="B398" s="193">
        <v>9781339008615</v>
      </c>
      <c r="C398" s="256" t="s">
        <v>404</v>
      </c>
      <c r="D398" s="194">
        <v>6031</v>
      </c>
      <c r="E398" s="233" t="str">
        <f>IF(VLOOKUP($B:$B,'S25 Warehouse Sale Product List'!$A:$F,6,FALSE)="","",VLOOKUP($B:$B,'S25 Warehouse Sale Product List'!$A:$F,6,FALSE))</f>
        <v/>
      </c>
      <c r="F398" s="234"/>
      <c r="G398"/>
    </row>
    <row r="399" spans="1:7" ht="15.75" x14ac:dyDescent="0.25">
      <c r="A399" s="194">
        <v>17803191</v>
      </c>
      <c r="B399" s="193">
        <v>9781546159605</v>
      </c>
      <c r="C399" s="256" t="s">
        <v>869</v>
      </c>
      <c r="D399" s="194">
        <v>6031</v>
      </c>
      <c r="E399" s="233" t="str">
        <f>IF(VLOOKUP($B:$B,'S25 Warehouse Sale Product List'!$A:$F,6,FALSE)="","",VLOOKUP($B:$B,'S25 Warehouse Sale Product List'!$A:$F,6,FALSE))</f>
        <v/>
      </c>
      <c r="F399" s="234"/>
      <c r="G399"/>
    </row>
    <row r="400" spans="1:7" ht="15.75" x14ac:dyDescent="0.25">
      <c r="A400" s="194">
        <v>52751537</v>
      </c>
      <c r="B400" s="193">
        <v>9781339008622</v>
      </c>
      <c r="C400" s="256" t="s">
        <v>405</v>
      </c>
      <c r="D400" s="194">
        <v>10102</v>
      </c>
      <c r="E400" s="233" t="str">
        <f>IF(VLOOKUP($B:$B,'S25 Warehouse Sale Product List'!$A:$F,6,FALSE)="","",VLOOKUP($B:$B,'S25 Warehouse Sale Product List'!$A:$F,6,FALSE))</f>
        <v/>
      </c>
      <c r="F400" s="234"/>
      <c r="G400"/>
    </row>
    <row r="401" spans="1:7" ht="15.75" x14ac:dyDescent="0.25">
      <c r="A401" s="194">
        <v>35092818</v>
      </c>
      <c r="B401" s="193">
        <v>9781338863482</v>
      </c>
      <c r="C401" s="256" t="s">
        <v>262</v>
      </c>
      <c r="D401" s="194">
        <v>10102</v>
      </c>
      <c r="E401" s="233" t="str">
        <f>IF(VLOOKUP($B:$B,'S25 Warehouse Sale Product List'!$A:$F,6,FALSE)="","",VLOOKUP($B:$B,'S25 Warehouse Sale Product List'!$A:$F,6,FALSE))</f>
        <v/>
      </c>
      <c r="F401" s="234"/>
      <c r="G401"/>
    </row>
    <row r="402" spans="1:7" ht="15.75" x14ac:dyDescent="0.25">
      <c r="A402" s="194">
        <v>18961177</v>
      </c>
      <c r="B402" s="193">
        <v>9781339008608</v>
      </c>
      <c r="C402" s="256" t="s">
        <v>263</v>
      </c>
      <c r="D402" s="194">
        <v>10102</v>
      </c>
      <c r="E402" s="233" t="str">
        <f>IF(VLOOKUP($B:$B,'S25 Warehouse Sale Product List'!$A:$F,6,FALSE)="","",VLOOKUP($B:$B,'S25 Warehouse Sale Product List'!$A:$F,6,FALSE))</f>
        <v/>
      </c>
      <c r="F402" s="234"/>
      <c r="G402"/>
    </row>
    <row r="403" spans="1:7" ht="15.75" x14ac:dyDescent="0.25">
      <c r="A403" s="194">
        <v>63438074</v>
      </c>
      <c r="B403" s="193">
        <v>9781339008646</v>
      </c>
      <c r="C403" s="256" t="s">
        <v>688</v>
      </c>
      <c r="D403" s="194">
        <v>6031</v>
      </c>
      <c r="E403" s="233" t="str">
        <f>IF(VLOOKUP($B:$B,'S25 Warehouse Sale Product List'!$A:$F,6,FALSE)="","",VLOOKUP($B:$B,'S25 Warehouse Sale Product List'!$A:$F,6,FALSE))</f>
        <v/>
      </c>
      <c r="F403" s="234"/>
      <c r="G403"/>
    </row>
    <row r="404" spans="1:7" ht="15.75" x14ac:dyDescent="0.25">
      <c r="A404" s="194">
        <v>64758821</v>
      </c>
      <c r="B404" s="193">
        <v>9781339019925</v>
      </c>
      <c r="C404" s="256" t="s">
        <v>870</v>
      </c>
      <c r="D404" s="194">
        <v>6032</v>
      </c>
      <c r="E404" s="233" t="str">
        <f>IF(VLOOKUP($B:$B,'S25 Warehouse Sale Product List'!$A:$F,6,FALSE)="","",VLOOKUP($B:$B,'S25 Warehouse Sale Product List'!$A:$F,6,FALSE))</f>
        <v/>
      </c>
      <c r="F404" s="234"/>
      <c r="G404"/>
    </row>
    <row r="405" spans="1:7" ht="15.75" x14ac:dyDescent="0.25">
      <c r="A405" s="194">
        <v>26179380</v>
      </c>
      <c r="B405" s="193">
        <v>9781339019932</v>
      </c>
      <c r="C405" s="256" t="s">
        <v>871</v>
      </c>
      <c r="D405" s="194">
        <v>2062</v>
      </c>
      <c r="E405" s="233" t="str">
        <f>IF(VLOOKUP($B:$B,'S25 Warehouse Sale Product List'!$A:$F,6,FALSE)="","",VLOOKUP($B:$B,'S25 Warehouse Sale Product List'!$A:$F,6,FALSE))</f>
        <v/>
      </c>
      <c r="F405" s="234"/>
      <c r="G405"/>
    </row>
    <row r="406" spans="1:7" ht="15.75" x14ac:dyDescent="0.25">
      <c r="A406" s="194">
        <v>33918458</v>
      </c>
      <c r="B406" s="193">
        <v>9781339019918</v>
      </c>
      <c r="C406" s="256" t="s">
        <v>689</v>
      </c>
      <c r="D406" s="194">
        <v>6031</v>
      </c>
      <c r="E406" s="233" t="str">
        <f>IF(VLOOKUP($B:$B,'S25 Warehouse Sale Product List'!$A:$F,6,FALSE)="","",VLOOKUP($B:$B,'S25 Warehouse Sale Product List'!$A:$F,6,FALSE))</f>
        <v/>
      </c>
      <c r="F406" s="234"/>
      <c r="G406"/>
    </row>
    <row r="407" spans="1:7" ht="15.75" x14ac:dyDescent="0.25">
      <c r="A407" s="194">
        <v>83186567</v>
      </c>
      <c r="B407" s="193">
        <v>9781338776973</v>
      </c>
      <c r="C407" s="256" t="s">
        <v>690</v>
      </c>
      <c r="D407" s="194">
        <v>7061</v>
      </c>
      <c r="E407" s="233" t="str">
        <f>IF(VLOOKUP($B:$B,'S25 Warehouse Sale Product List'!$A:$F,6,FALSE)="","",VLOOKUP($B:$B,'S25 Warehouse Sale Product List'!$A:$F,6,FALSE))</f>
        <v/>
      </c>
      <c r="F407" s="234"/>
      <c r="G407"/>
    </row>
    <row r="408" spans="1:7" ht="15.75" x14ac:dyDescent="0.25">
      <c r="A408" s="194">
        <v>27884452</v>
      </c>
      <c r="B408" s="193">
        <v>9781339023458</v>
      </c>
      <c r="C408" s="256" t="s">
        <v>560</v>
      </c>
      <c r="D408" s="194">
        <v>7061</v>
      </c>
      <c r="E408" s="233" t="str">
        <f>IF(VLOOKUP($B:$B,'S25 Warehouse Sale Product List'!$A:$F,6,FALSE)="","",VLOOKUP($B:$B,'S25 Warehouse Sale Product List'!$A:$F,6,FALSE))</f>
        <v/>
      </c>
      <c r="F408" s="234"/>
      <c r="G408"/>
    </row>
    <row r="409" spans="1:7" ht="15.75" x14ac:dyDescent="0.25">
      <c r="A409" s="194">
        <v>50046183</v>
      </c>
      <c r="B409" s="193">
        <v>9781339044347</v>
      </c>
      <c r="C409" s="256" t="s">
        <v>406</v>
      </c>
      <c r="D409" s="194">
        <v>10101</v>
      </c>
      <c r="E409" s="233" t="str">
        <f>IF(VLOOKUP($B:$B,'S25 Warehouse Sale Product List'!$A:$F,6,FALSE)="","",VLOOKUP($B:$B,'S25 Warehouse Sale Product List'!$A:$F,6,FALSE))</f>
        <v/>
      </c>
      <c r="F409" s="234"/>
      <c r="G409"/>
    </row>
    <row r="410" spans="1:7" ht="15.75" x14ac:dyDescent="0.25">
      <c r="A410" s="194">
        <v>45006196</v>
      </c>
      <c r="B410" s="193">
        <v>9781338790429</v>
      </c>
      <c r="C410" s="256" t="s">
        <v>872</v>
      </c>
      <c r="D410" s="194">
        <v>6041</v>
      </c>
      <c r="E410" s="233" t="str">
        <f>IF(VLOOKUP($B:$B,'S25 Warehouse Sale Product List'!$A:$F,6,FALSE)="","",VLOOKUP($B:$B,'S25 Warehouse Sale Product List'!$A:$F,6,FALSE))</f>
        <v/>
      </c>
      <c r="F410" s="234"/>
      <c r="G410"/>
    </row>
    <row r="411" spans="1:7" ht="15.75" x14ac:dyDescent="0.25">
      <c r="A411" s="194">
        <v>52453931</v>
      </c>
      <c r="B411" s="193">
        <v>9781546101079</v>
      </c>
      <c r="C411" s="256" t="s">
        <v>873</v>
      </c>
      <c r="D411" s="194">
        <v>6021</v>
      </c>
      <c r="E411" s="233" t="str">
        <f>IF(VLOOKUP($B:$B,'S25 Warehouse Sale Product List'!$A:$F,6,FALSE)="","",VLOOKUP($B:$B,'S25 Warehouse Sale Product List'!$A:$F,6,FALSE))</f>
        <v/>
      </c>
      <c r="F411" s="234"/>
      <c r="G411"/>
    </row>
    <row r="412" spans="1:7" ht="15.75" x14ac:dyDescent="0.25">
      <c r="A412" s="194">
        <v>16975400</v>
      </c>
      <c r="B412" s="193">
        <v>9781338848021</v>
      </c>
      <c r="C412" s="256" t="s">
        <v>264</v>
      </c>
      <c r="D412" s="194">
        <v>10061</v>
      </c>
      <c r="E412" s="233" t="str">
        <f>IF(VLOOKUP($B:$B,'S25 Warehouse Sale Product List'!$A:$F,6,FALSE)="","",VLOOKUP($B:$B,'S25 Warehouse Sale Product List'!$A:$F,6,FALSE))</f>
        <v/>
      </c>
      <c r="F412" s="234"/>
      <c r="G412"/>
    </row>
    <row r="413" spans="1:7" ht="15.75" x14ac:dyDescent="0.25">
      <c r="A413" s="194">
        <v>32796087</v>
      </c>
      <c r="B413" s="193">
        <v>9781039701984</v>
      </c>
      <c r="C413" s="256" t="s">
        <v>407</v>
      </c>
      <c r="D413" s="194">
        <v>7091</v>
      </c>
      <c r="E413" s="233" t="str">
        <f>IF(VLOOKUP($B:$B,'S25 Warehouse Sale Product List'!$A:$F,6,FALSE)="","",VLOOKUP($B:$B,'S25 Warehouse Sale Product List'!$A:$F,6,FALSE))</f>
        <v/>
      </c>
      <c r="F413" s="234"/>
      <c r="G413"/>
    </row>
    <row r="414" spans="1:7" ht="15.75" x14ac:dyDescent="0.25">
      <c r="A414" s="194">
        <v>30843647</v>
      </c>
      <c r="B414" s="193">
        <v>9781338843286</v>
      </c>
      <c r="C414" s="256" t="s">
        <v>408</v>
      </c>
      <c r="D414" s="194">
        <v>7071</v>
      </c>
      <c r="E414" s="233" t="str">
        <f>IF(VLOOKUP($B:$B,'S25 Warehouse Sale Product List'!$A:$F,6,FALSE)="","",VLOOKUP($B:$B,'S25 Warehouse Sale Product List'!$A:$F,6,FALSE))</f>
        <v/>
      </c>
      <c r="F414" s="234"/>
      <c r="G414"/>
    </row>
    <row r="415" spans="1:7" ht="15.75" x14ac:dyDescent="0.25">
      <c r="A415" s="194">
        <v>46336706</v>
      </c>
      <c r="B415" s="193">
        <v>9781804536605</v>
      </c>
      <c r="C415" s="256" t="s">
        <v>691</v>
      </c>
      <c r="D415" s="194">
        <v>9032</v>
      </c>
      <c r="E415" s="233" t="str">
        <f>IF(VLOOKUP($B:$B,'S25 Warehouse Sale Product List'!$A:$F,6,FALSE)="","",VLOOKUP($B:$B,'S25 Warehouse Sale Product List'!$A:$F,6,FALSE))</f>
        <v/>
      </c>
      <c r="F415" s="234"/>
      <c r="G415"/>
    </row>
    <row r="416" spans="1:7" ht="15.75" x14ac:dyDescent="0.25">
      <c r="A416" s="194">
        <v>70053696</v>
      </c>
      <c r="B416" s="193">
        <v>9781338834123</v>
      </c>
      <c r="C416" s="256" t="s">
        <v>409</v>
      </c>
      <c r="D416" s="194">
        <v>6031</v>
      </c>
      <c r="E416" s="233" t="str">
        <f>IF(VLOOKUP($B:$B,'S25 Warehouse Sale Product List'!$A:$F,6,FALSE)="","",VLOOKUP($B:$B,'S25 Warehouse Sale Product List'!$A:$F,6,FALSE))</f>
        <v/>
      </c>
      <c r="F416" s="234"/>
      <c r="G416"/>
    </row>
    <row r="417" spans="1:7" ht="15.75" x14ac:dyDescent="0.25">
      <c r="A417" s="194">
        <v>21630269</v>
      </c>
      <c r="B417" s="193">
        <v>9781339042169</v>
      </c>
      <c r="C417" s="256" t="s">
        <v>410</v>
      </c>
      <c r="D417" s="194">
        <v>10101</v>
      </c>
      <c r="E417" s="233" t="str">
        <f>IF(VLOOKUP($B:$B,'S25 Warehouse Sale Product List'!$A:$F,6,FALSE)="","",VLOOKUP($B:$B,'S25 Warehouse Sale Product List'!$A:$F,6,FALSE))</f>
        <v/>
      </c>
      <c r="F417" s="234"/>
      <c r="G417"/>
    </row>
    <row r="418" spans="1:7" ht="15.75" x14ac:dyDescent="0.25">
      <c r="A418" s="194">
        <v>67008535</v>
      </c>
      <c r="B418" s="193">
        <v>9781338834109</v>
      </c>
      <c r="C418" s="256" t="s">
        <v>265</v>
      </c>
      <c r="D418" s="194">
        <v>10101</v>
      </c>
      <c r="E418" s="233" t="str">
        <f>IF(VLOOKUP($B:$B,'S25 Warehouse Sale Product List'!$A:$F,6,FALSE)="","",VLOOKUP($B:$B,'S25 Warehouse Sale Product List'!$A:$F,6,FALSE))</f>
        <v/>
      </c>
      <c r="F418" s="234"/>
      <c r="G418"/>
    </row>
    <row r="419" spans="1:7" ht="15.75" x14ac:dyDescent="0.25">
      <c r="A419" s="194">
        <v>98608623</v>
      </c>
      <c r="B419" s="193">
        <v>9781443195843</v>
      </c>
      <c r="C419" s="256" t="s">
        <v>102</v>
      </c>
      <c r="D419" s="194">
        <v>6021</v>
      </c>
      <c r="E419" s="233" t="str">
        <f>IF(VLOOKUP($B:$B,'S25 Warehouse Sale Product List'!$A:$F,6,FALSE)="","",VLOOKUP($B:$B,'S25 Warehouse Sale Product List'!$A:$F,6,FALSE))</f>
        <v/>
      </c>
      <c r="F419" s="234"/>
      <c r="G419"/>
    </row>
    <row r="420" spans="1:7" ht="15.75" x14ac:dyDescent="0.25">
      <c r="A420" s="194">
        <v>50485235</v>
      </c>
      <c r="B420" s="193">
        <v>9781546169451</v>
      </c>
      <c r="C420" s="256" t="s">
        <v>874</v>
      </c>
      <c r="D420" s="194">
        <v>6022</v>
      </c>
      <c r="E420" s="233" t="str">
        <f>IF(VLOOKUP($B:$B,'S25 Warehouse Sale Product List'!$A:$F,6,FALSE)="","",VLOOKUP($B:$B,'S25 Warehouse Sale Product List'!$A:$F,6,FALSE))</f>
        <v/>
      </c>
      <c r="F420" s="234"/>
      <c r="G420"/>
    </row>
    <row r="421" spans="1:7" ht="15.75" x14ac:dyDescent="0.25">
      <c r="A421" s="194">
        <v>59328011</v>
      </c>
      <c r="B421" s="193">
        <v>9781546169338</v>
      </c>
      <c r="C421" s="256" t="s">
        <v>875</v>
      </c>
      <c r="D421" s="194">
        <v>6041</v>
      </c>
      <c r="E421" s="233" t="str">
        <f>IF(VLOOKUP($B:$B,'S25 Warehouse Sale Product List'!$A:$F,6,FALSE)="","",VLOOKUP($B:$B,'S25 Warehouse Sale Product List'!$A:$F,6,FALSE))</f>
        <v/>
      </c>
      <c r="F421" s="234"/>
      <c r="G421"/>
    </row>
    <row r="422" spans="1:7" ht="15.75" x14ac:dyDescent="0.25">
      <c r="A422" s="194">
        <v>90218034</v>
      </c>
      <c r="B422" s="193">
        <v>9781546131595</v>
      </c>
      <c r="C422" s="256" t="s">
        <v>692</v>
      </c>
      <c r="D422" s="194">
        <v>6041</v>
      </c>
      <c r="E422" s="233" t="str">
        <f>IF(VLOOKUP($B:$B,'S25 Warehouse Sale Product List'!$A:$F,6,FALSE)="","",VLOOKUP($B:$B,'S25 Warehouse Sale Product List'!$A:$F,6,FALSE))</f>
        <v/>
      </c>
      <c r="F422" s="234"/>
      <c r="G422"/>
    </row>
    <row r="423" spans="1:7" ht="15.75" x14ac:dyDescent="0.25">
      <c r="A423" s="194">
        <v>11676254</v>
      </c>
      <c r="B423" s="193">
        <v>9781339021577</v>
      </c>
      <c r="C423" s="256" t="s">
        <v>411</v>
      </c>
      <c r="D423" s="194">
        <v>7071</v>
      </c>
      <c r="E423" s="233" t="str">
        <f>IF(VLOOKUP($B:$B,'S25 Warehouse Sale Product List'!$A:$F,6,FALSE)="","",VLOOKUP($B:$B,'S25 Warehouse Sale Product List'!$A:$F,6,FALSE))</f>
        <v/>
      </c>
      <c r="F423" s="234"/>
      <c r="G423"/>
    </row>
    <row r="424" spans="1:7" ht="15.75" x14ac:dyDescent="0.25">
      <c r="A424" s="194">
        <v>23525671</v>
      </c>
      <c r="B424" s="193">
        <v>9781546143192</v>
      </c>
      <c r="C424" s="256" t="s">
        <v>561</v>
      </c>
      <c r="D424" s="194">
        <v>10102</v>
      </c>
      <c r="E424" s="233" t="str">
        <f>IF(VLOOKUP($B:$B,'S25 Warehouse Sale Product List'!$A:$F,6,FALSE)="","",VLOOKUP($B:$B,'S25 Warehouse Sale Product List'!$A:$F,6,FALSE))</f>
        <v/>
      </c>
      <c r="F424" s="234"/>
      <c r="G424"/>
    </row>
    <row r="425" spans="1:7" ht="15.75" x14ac:dyDescent="0.25">
      <c r="A425" s="194">
        <v>94141119</v>
      </c>
      <c r="B425" s="193">
        <v>9798881604745</v>
      </c>
      <c r="C425" s="256" t="s">
        <v>876</v>
      </c>
      <c r="D425" s="194">
        <v>6021</v>
      </c>
      <c r="E425" s="233" t="str">
        <f>IF(VLOOKUP($B:$B,'S25 Warehouse Sale Product List'!$A:$F,6,FALSE)="","",VLOOKUP($B:$B,'S25 Warehouse Sale Product List'!$A:$F,6,FALSE))</f>
        <v/>
      </c>
      <c r="F425" s="234"/>
      <c r="G425"/>
    </row>
    <row r="426" spans="1:7" ht="15.75" x14ac:dyDescent="0.25">
      <c r="A426" s="194">
        <v>50394423</v>
      </c>
      <c r="B426" s="193">
        <v>9781546102618</v>
      </c>
      <c r="C426" s="256" t="s">
        <v>562</v>
      </c>
      <c r="D426" s="194">
        <v>10101</v>
      </c>
      <c r="E426" s="233" t="str">
        <f>IF(VLOOKUP($B:$B,'S25 Warehouse Sale Product List'!$A:$F,6,FALSE)="","",VLOOKUP($B:$B,'S25 Warehouse Sale Product List'!$A:$F,6,FALSE))</f>
        <v/>
      </c>
      <c r="F426" s="234"/>
      <c r="G426"/>
    </row>
    <row r="427" spans="1:7" ht="15.75" x14ac:dyDescent="0.25">
      <c r="A427" s="194">
        <v>57669978</v>
      </c>
      <c r="B427" s="193">
        <v>9781546182573</v>
      </c>
      <c r="C427" s="256" t="s">
        <v>877</v>
      </c>
      <c r="D427" s="194">
        <v>6032</v>
      </c>
      <c r="E427" s="233" t="str">
        <f>IF(VLOOKUP($B:$B,'S25 Warehouse Sale Product List'!$A:$F,6,FALSE)="","",VLOOKUP($B:$B,'S25 Warehouse Sale Product List'!$A:$F,6,FALSE))</f>
        <v/>
      </c>
      <c r="F427" s="234"/>
      <c r="G427"/>
    </row>
    <row r="428" spans="1:7" ht="15.75" x14ac:dyDescent="0.25">
      <c r="A428" s="194">
        <v>95225546</v>
      </c>
      <c r="B428" s="193">
        <v>9781546169376</v>
      </c>
      <c r="C428" s="256" t="s">
        <v>878</v>
      </c>
      <c r="D428" s="194">
        <v>6042</v>
      </c>
      <c r="E428" s="233" t="str">
        <f>IF(VLOOKUP($B:$B,'S25 Warehouse Sale Product List'!$A:$F,6,FALSE)="","",VLOOKUP($B:$B,'S25 Warehouse Sale Product List'!$A:$F,6,FALSE))</f>
        <v/>
      </c>
      <c r="F428" s="234"/>
      <c r="G428"/>
    </row>
    <row r="429" spans="1:7" ht="15.75" x14ac:dyDescent="0.25">
      <c r="A429" s="194">
        <v>30415506</v>
      </c>
      <c r="B429" s="193">
        <v>9781546141679</v>
      </c>
      <c r="C429" s="256" t="s">
        <v>693</v>
      </c>
      <c r="D429" s="194">
        <v>6021</v>
      </c>
      <c r="E429" s="233" t="str">
        <f>IF(VLOOKUP($B:$B,'S25 Warehouse Sale Product List'!$A:$F,6,FALSE)="","",VLOOKUP($B:$B,'S25 Warehouse Sale Product List'!$A:$F,6,FALSE))</f>
        <v/>
      </c>
      <c r="F429" s="234"/>
      <c r="G429"/>
    </row>
    <row r="430" spans="1:7" ht="15.75" x14ac:dyDescent="0.25">
      <c r="A430" s="194">
        <v>89903323</v>
      </c>
      <c r="B430" s="193">
        <v>9781546131533</v>
      </c>
      <c r="C430" s="256" t="s">
        <v>879</v>
      </c>
      <c r="D430" s="194">
        <v>6032</v>
      </c>
      <c r="E430" s="233" t="str">
        <f>IF(VLOOKUP($B:$B,'S25 Warehouse Sale Product List'!$A:$F,6,FALSE)="","",VLOOKUP($B:$B,'S25 Warehouse Sale Product List'!$A:$F,6,FALSE))</f>
        <v/>
      </c>
      <c r="F430" s="234"/>
      <c r="G430"/>
    </row>
    <row r="431" spans="1:7" ht="15.75" x14ac:dyDescent="0.25">
      <c r="A431" s="194">
        <v>70375325</v>
      </c>
      <c r="B431" s="193">
        <v>9781546182986</v>
      </c>
      <c r="C431" s="256" t="s">
        <v>880</v>
      </c>
      <c r="D431" s="194">
        <v>6021</v>
      </c>
      <c r="E431" s="233" t="str">
        <f>IF(VLOOKUP($B:$B,'S25 Warehouse Sale Product List'!$A:$F,6,FALSE)="","",VLOOKUP($B:$B,'S25 Warehouse Sale Product List'!$A:$F,6,FALSE))</f>
        <v/>
      </c>
      <c r="F431" s="234"/>
      <c r="G431"/>
    </row>
    <row r="432" spans="1:7" ht="15.75" x14ac:dyDescent="0.25">
      <c r="A432" s="194">
        <v>79711540</v>
      </c>
      <c r="B432" s="193">
        <v>9781546141815</v>
      </c>
      <c r="C432" s="256" t="s">
        <v>881</v>
      </c>
      <c r="D432" s="194">
        <v>6031</v>
      </c>
      <c r="E432" s="233" t="str">
        <f>IF(VLOOKUP($B:$B,'S25 Warehouse Sale Product List'!$A:$F,6,FALSE)="","",VLOOKUP($B:$B,'S25 Warehouse Sale Product List'!$A:$F,6,FALSE))</f>
        <v/>
      </c>
      <c r="F432" s="234"/>
      <c r="G432"/>
    </row>
    <row r="433" spans="1:7" ht="15.75" x14ac:dyDescent="0.25">
      <c r="A433" s="194">
        <v>84215666</v>
      </c>
      <c r="B433" s="193">
        <v>9781338762624</v>
      </c>
      <c r="C433" s="256" t="s">
        <v>266</v>
      </c>
      <c r="D433" s="194">
        <v>10101</v>
      </c>
      <c r="E433" s="233" t="str">
        <f>IF(VLOOKUP($B:$B,'S25 Warehouse Sale Product List'!$A:$F,6,FALSE)="","",VLOOKUP($B:$B,'S25 Warehouse Sale Product List'!$A:$F,6,FALSE))</f>
        <v/>
      </c>
      <c r="F433" s="234"/>
      <c r="G433"/>
    </row>
    <row r="434" spans="1:7" ht="15.75" x14ac:dyDescent="0.25">
      <c r="A434" s="194">
        <v>23877544</v>
      </c>
      <c r="B434" s="193">
        <v>9781339005072</v>
      </c>
      <c r="C434" s="256" t="s">
        <v>882</v>
      </c>
      <c r="D434" s="194">
        <v>6042</v>
      </c>
      <c r="E434" s="233" t="str">
        <f>IF(VLOOKUP($B:$B,'S25 Warehouse Sale Product List'!$A:$F,6,FALSE)="","",VLOOKUP($B:$B,'S25 Warehouse Sale Product List'!$A:$F,6,FALSE))</f>
        <v/>
      </c>
      <c r="F434" s="234"/>
      <c r="G434"/>
    </row>
    <row r="435" spans="1:7" ht="15.75" x14ac:dyDescent="0.25">
      <c r="A435" s="194">
        <v>81402794</v>
      </c>
      <c r="B435" s="193">
        <v>9781338892710</v>
      </c>
      <c r="C435" s="256" t="s">
        <v>267</v>
      </c>
      <c r="D435" s="194">
        <v>7091</v>
      </c>
      <c r="E435" s="233" t="str">
        <f>IF(VLOOKUP($B:$B,'S25 Warehouse Sale Product List'!$A:$F,6,FALSE)="","",VLOOKUP($B:$B,'S25 Warehouse Sale Product List'!$A:$F,6,FALSE))</f>
        <v/>
      </c>
      <c r="F435" s="234"/>
      <c r="G435"/>
    </row>
    <row r="436" spans="1:7" ht="15.75" x14ac:dyDescent="0.25">
      <c r="A436" s="194">
        <v>22311478</v>
      </c>
      <c r="B436" s="193">
        <v>9781339056302</v>
      </c>
      <c r="C436" s="256" t="s">
        <v>883</v>
      </c>
      <c r="D436" s="194">
        <v>7092</v>
      </c>
      <c r="E436" s="233" t="str">
        <f>IF(VLOOKUP($B:$B,'S25 Warehouse Sale Product List'!$A:$F,6,FALSE)="","",VLOOKUP($B:$B,'S25 Warehouse Sale Product List'!$A:$F,6,FALSE))</f>
        <v/>
      </c>
      <c r="F436" s="234"/>
      <c r="G436"/>
    </row>
    <row r="437" spans="1:7" ht="15.75" x14ac:dyDescent="0.25">
      <c r="A437" s="194">
        <v>27147534</v>
      </c>
      <c r="B437" s="193">
        <v>9781338865561</v>
      </c>
      <c r="C437" s="256" t="s">
        <v>268</v>
      </c>
      <c r="D437" s="194">
        <v>6012</v>
      </c>
      <c r="E437" s="233" t="str">
        <f>IF(VLOOKUP($B:$B,'S25 Warehouse Sale Product List'!$A:$F,6,FALSE)="","",VLOOKUP($B:$B,'S25 Warehouse Sale Product List'!$A:$F,6,FALSE))</f>
        <v/>
      </c>
      <c r="F437" s="234"/>
      <c r="G437"/>
    </row>
    <row r="438" spans="1:7" ht="15.75" x14ac:dyDescent="0.25">
      <c r="A438" s="194">
        <v>65107209</v>
      </c>
      <c r="B438" s="193">
        <v>9781338814491</v>
      </c>
      <c r="C438" s="256" t="s">
        <v>143</v>
      </c>
      <c r="D438" s="194">
        <v>6011</v>
      </c>
      <c r="E438" s="233" t="str">
        <f>IF(VLOOKUP($B:$B,'S25 Warehouse Sale Product List'!$A:$F,6,FALSE)="","",VLOOKUP($B:$B,'S25 Warehouse Sale Product List'!$A:$F,6,FALSE))</f>
        <v/>
      </c>
      <c r="F438" s="234"/>
      <c r="G438"/>
    </row>
    <row r="439" spans="1:7" ht="15.75" x14ac:dyDescent="0.25">
      <c r="A439" s="194">
        <v>66567743</v>
      </c>
      <c r="B439" s="193">
        <v>9781338846621</v>
      </c>
      <c r="C439" s="256" t="s">
        <v>144</v>
      </c>
      <c r="D439" s="194">
        <v>6011</v>
      </c>
      <c r="E439" s="233" t="str">
        <f>IF(VLOOKUP($B:$B,'S25 Warehouse Sale Product List'!$A:$F,6,FALSE)="","",VLOOKUP($B:$B,'S25 Warehouse Sale Product List'!$A:$F,6,FALSE))</f>
        <v/>
      </c>
      <c r="F439" s="234"/>
      <c r="G439"/>
    </row>
    <row r="440" spans="1:7" ht="15.75" x14ac:dyDescent="0.25">
      <c r="A440" s="194">
        <v>38219537</v>
      </c>
      <c r="B440" s="193">
        <v>9781338896398</v>
      </c>
      <c r="C440" s="256" t="s">
        <v>269</v>
      </c>
      <c r="D440" s="194">
        <v>6011</v>
      </c>
      <c r="E440" s="233" t="str">
        <f>IF(VLOOKUP($B:$B,'S25 Warehouse Sale Product List'!$A:$F,6,FALSE)="","",VLOOKUP($B:$B,'S25 Warehouse Sale Product List'!$A:$F,6,FALSE))</f>
        <v/>
      </c>
      <c r="F440" s="234"/>
      <c r="G440"/>
    </row>
    <row r="441" spans="1:7" ht="15.75" x14ac:dyDescent="0.25">
      <c r="A441" s="194">
        <v>48133856</v>
      </c>
      <c r="B441" s="193">
        <v>9781339000923</v>
      </c>
      <c r="C441" s="256" t="s">
        <v>563</v>
      </c>
      <c r="D441" s="194">
        <v>7091</v>
      </c>
      <c r="E441" s="233" t="str">
        <f>IF(VLOOKUP($B:$B,'S25 Warehouse Sale Product List'!$A:$F,6,FALSE)="","",VLOOKUP($B:$B,'S25 Warehouse Sale Product List'!$A:$F,6,FALSE))</f>
        <v/>
      </c>
      <c r="F441" s="234"/>
      <c r="G441"/>
    </row>
    <row r="442" spans="1:7" ht="15.75" x14ac:dyDescent="0.25">
      <c r="A442" s="194">
        <v>11619507</v>
      </c>
      <c r="B442" s="193">
        <v>9781338831825</v>
      </c>
      <c r="C442" s="256" t="s">
        <v>270</v>
      </c>
      <c r="D442" s="194">
        <v>7091</v>
      </c>
      <c r="E442" s="233" t="str">
        <f>IF(VLOOKUP($B:$B,'S25 Warehouse Sale Product List'!$A:$F,6,FALSE)="","",VLOOKUP($B:$B,'S25 Warehouse Sale Product List'!$A:$F,6,FALSE))</f>
        <v/>
      </c>
      <c r="F442" s="234"/>
      <c r="G442"/>
    </row>
    <row r="443" spans="1:7" ht="15.75" x14ac:dyDescent="0.25">
      <c r="A443" s="194">
        <v>62194151</v>
      </c>
      <c r="B443" s="193">
        <v>9781338801910</v>
      </c>
      <c r="C443" s="256" t="s">
        <v>271</v>
      </c>
      <c r="D443" s="194">
        <v>6011</v>
      </c>
      <c r="E443" s="233" t="str">
        <f>IF(VLOOKUP($B:$B,'S25 Warehouse Sale Product List'!$A:$F,6,FALSE)="","",VLOOKUP($B:$B,'S25 Warehouse Sale Product List'!$A:$F,6,FALSE))</f>
        <v/>
      </c>
      <c r="F443" s="234"/>
      <c r="G443"/>
    </row>
    <row r="444" spans="1:7" ht="15.75" x14ac:dyDescent="0.25">
      <c r="A444" s="194">
        <v>45591950</v>
      </c>
      <c r="B444" s="193">
        <v>9781546121947</v>
      </c>
      <c r="C444" s="256" t="s">
        <v>564</v>
      </c>
      <c r="D444" s="194">
        <v>10101</v>
      </c>
      <c r="E444" s="233" t="str">
        <f>IF(VLOOKUP($B:$B,'S25 Warehouse Sale Product List'!$A:$F,6,FALSE)="","",VLOOKUP($B:$B,'S25 Warehouse Sale Product List'!$A:$F,6,FALSE))</f>
        <v/>
      </c>
      <c r="F444" s="234"/>
      <c r="G444"/>
    </row>
    <row r="445" spans="1:7" ht="15.75" x14ac:dyDescent="0.25">
      <c r="A445" s="194">
        <v>59714693</v>
      </c>
      <c r="B445" s="193">
        <v>9781338749021</v>
      </c>
      <c r="C445" s="256" t="s">
        <v>272</v>
      </c>
      <c r="D445" s="194">
        <v>10061</v>
      </c>
      <c r="E445" s="233" t="str">
        <f>IF(VLOOKUP($B:$B,'S25 Warehouse Sale Product List'!$A:$F,6,FALSE)="","",VLOOKUP($B:$B,'S25 Warehouse Sale Product List'!$A:$F,6,FALSE))</f>
        <v/>
      </c>
      <c r="F445" s="234"/>
      <c r="G445"/>
    </row>
    <row r="446" spans="1:7" ht="15.75" x14ac:dyDescent="0.25">
      <c r="A446" s="194">
        <v>48847932</v>
      </c>
      <c r="B446" s="193">
        <v>9781546113850</v>
      </c>
      <c r="C446" s="256" t="s">
        <v>565</v>
      </c>
      <c r="D446" s="194">
        <v>9021</v>
      </c>
      <c r="E446" s="233" t="str">
        <f>IF(VLOOKUP($B:$B,'S25 Warehouse Sale Product List'!$A:$F,6,FALSE)="","",VLOOKUP($B:$B,'S25 Warehouse Sale Product List'!$A:$F,6,FALSE))</f>
        <v/>
      </c>
      <c r="F446" s="234"/>
      <c r="G446"/>
    </row>
    <row r="447" spans="1:7" ht="15.75" x14ac:dyDescent="0.25">
      <c r="A447" s="194">
        <v>96533092</v>
      </c>
      <c r="B447" s="193">
        <v>9781339042176</v>
      </c>
      <c r="C447" s="256" t="s">
        <v>566</v>
      </c>
      <c r="D447" s="194">
        <v>6031</v>
      </c>
      <c r="E447" s="233" t="str">
        <f>IF(VLOOKUP($B:$B,'S25 Warehouse Sale Product List'!$A:$F,6,FALSE)="","",VLOOKUP($B:$B,'S25 Warehouse Sale Product List'!$A:$F,6,FALSE))</f>
        <v/>
      </c>
      <c r="F447" s="234"/>
      <c r="G447"/>
    </row>
    <row r="448" spans="1:7" ht="15.75" x14ac:dyDescent="0.25">
      <c r="A448" s="194">
        <v>24075692</v>
      </c>
      <c r="B448" s="193">
        <v>9781443198899</v>
      </c>
      <c r="C448" s="256" t="s">
        <v>273</v>
      </c>
      <c r="D448" s="194">
        <v>10102</v>
      </c>
      <c r="E448" s="233" t="str">
        <f>IF(VLOOKUP($B:$B,'S25 Warehouse Sale Product List'!$A:$F,6,FALSE)="","",VLOOKUP($B:$B,'S25 Warehouse Sale Product List'!$A:$F,6,FALSE))</f>
        <v/>
      </c>
      <c r="F448" s="234"/>
      <c r="G448"/>
    </row>
    <row r="449" spans="1:7" ht="15.75" x14ac:dyDescent="0.25">
      <c r="A449" s="194">
        <v>21972282</v>
      </c>
      <c r="B449" s="193">
        <v>9798887241005</v>
      </c>
      <c r="C449" s="256" t="s">
        <v>274</v>
      </c>
      <c r="D449" s="194">
        <v>10061</v>
      </c>
      <c r="E449" s="233" t="str">
        <f>IF(VLOOKUP($B:$B,'S25 Warehouse Sale Product List'!$A:$F,6,FALSE)="","",VLOOKUP($B:$B,'S25 Warehouse Sale Product List'!$A:$F,6,FALSE))</f>
        <v/>
      </c>
      <c r="F449" s="234"/>
      <c r="G449"/>
    </row>
    <row r="450" spans="1:7" ht="15.75" x14ac:dyDescent="0.25">
      <c r="A450" s="194">
        <v>65452088</v>
      </c>
      <c r="B450" s="193">
        <v>9781338871388</v>
      </c>
      <c r="C450" s="256" t="s">
        <v>275</v>
      </c>
      <c r="D450" s="194">
        <v>10102</v>
      </c>
      <c r="E450" s="233" t="str">
        <f>IF(VLOOKUP($B:$B,'S25 Warehouse Sale Product List'!$A:$F,6,FALSE)="","",VLOOKUP($B:$B,'S25 Warehouse Sale Product List'!$A:$F,6,FALSE))</f>
        <v/>
      </c>
      <c r="F450" s="234"/>
      <c r="G450"/>
    </row>
    <row r="451" spans="1:7" ht="15.75" x14ac:dyDescent="0.25">
      <c r="A451" s="194">
        <v>68162049</v>
      </c>
      <c r="B451" s="193">
        <v>9781338871418</v>
      </c>
      <c r="C451" s="256" t="s">
        <v>276</v>
      </c>
      <c r="D451" s="194">
        <v>10101</v>
      </c>
      <c r="E451" s="233" t="str">
        <f>IF(VLOOKUP($B:$B,'S25 Warehouse Sale Product List'!$A:$F,6,FALSE)="","",VLOOKUP($B:$B,'S25 Warehouse Sale Product List'!$A:$F,6,FALSE))</f>
        <v/>
      </c>
      <c r="F451" s="234"/>
      <c r="G451"/>
    </row>
    <row r="452" spans="1:7" ht="15.75" x14ac:dyDescent="0.25">
      <c r="A452" s="194">
        <v>84404359</v>
      </c>
      <c r="B452" s="193">
        <v>9781338890334</v>
      </c>
      <c r="C452" s="256" t="s">
        <v>278</v>
      </c>
      <c r="D452" s="194">
        <v>10111</v>
      </c>
      <c r="E452" s="233" t="str">
        <f>IF(VLOOKUP($B:$B,'S25 Warehouse Sale Product List'!$A:$F,6,FALSE)="","",VLOOKUP($B:$B,'S25 Warehouse Sale Product List'!$A:$F,6,FALSE))</f>
        <v/>
      </c>
      <c r="F452" s="234"/>
      <c r="G452"/>
    </row>
    <row r="453" spans="1:7" ht="15.75" x14ac:dyDescent="0.25">
      <c r="A453" s="194">
        <v>88706009</v>
      </c>
      <c r="B453" s="193">
        <v>9781546154273</v>
      </c>
      <c r="C453" s="256" t="s">
        <v>694</v>
      </c>
      <c r="D453" s="194">
        <v>9031</v>
      </c>
      <c r="E453" s="233" t="str">
        <f>IF(VLOOKUP($B:$B,'S25 Warehouse Sale Product List'!$A:$F,6,FALSE)="","",VLOOKUP($B:$B,'S25 Warehouse Sale Product List'!$A:$F,6,FALSE))</f>
        <v/>
      </c>
      <c r="F453" s="234"/>
      <c r="G453"/>
    </row>
    <row r="454" spans="1:7" ht="15.75" x14ac:dyDescent="0.25">
      <c r="A454" s="194">
        <v>52866202</v>
      </c>
      <c r="B454" s="193">
        <v>9781546175537</v>
      </c>
      <c r="C454" s="256" t="s">
        <v>884</v>
      </c>
      <c r="D454" s="194">
        <v>3082</v>
      </c>
      <c r="E454" s="233" t="str">
        <f>IF(VLOOKUP($B:$B,'S25 Warehouse Sale Product List'!$A:$F,6,FALSE)="","",VLOOKUP($B:$B,'S25 Warehouse Sale Product List'!$A:$F,6,FALSE))</f>
        <v/>
      </c>
      <c r="F454" s="234"/>
      <c r="G454"/>
    </row>
    <row r="455" spans="1:7" ht="15.75" x14ac:dyDescent="0.25">
      <c r="A455" s="194">
        <v>97558360</v>
      </c>
      <c r="B455" s="193">
        <v>9781907083440</v>
      </c>
      <c r="C455" s="256" t="s">
        <v>567</v>
      </c>
      <c r="D455" s="194">
        <v>9061</v>
      </c>
      <c r="E455" s="233" t="str">
        <f>IF(VLOOKUP($B:$B,'S25 Warehouse Sale Product List'!$A:$F,6,FALSE)="","",VLOOKUP($B:$B,'S25 Warehouse Sale Product List'!$A:$F,6,FALSE))</f>
        <v/>
      </c>
      <c r="F455" s="234"/>
      <c r="G455"/>
    </row>
    <row r="456" spans="1:7" ht="15.75" x14ac:dyDescent="0.25">
      <c r="A456" s="194">
        <v>87080212</v>
      </c>
      <c r="B456" s="193">
        <v>9781338741032</v>
      </c>
      <c r="C456" s="256" t="s">
        <v>695</v>
      </c>
      <c r="D456" s="194">
        <v>6011</v>
      </c>
      <c r="E456" s="233" t="str">
        <f>IF(VLOOKUP($B:$B,'S25 Warehouse Sale Product List'!$A:$F,6,FALSE)="","",VLOOKUP($B:$B,'S25 Warehouse Sale Product List'!$A:$F,6,FALSE))</f>
        <v/>
      </c>
      <c r="F456" s="234"/>
      <c r="G456"/>
    </row>
    <row r="457" spans="1:7" ht="15.75" x14ac:dyDescent="0.25">
      <c r="A457" s="194">
        <v>83590811</v>
      </c>
      <c r="B457" s="193">
        <v>9781338741063</v>
      </c>
      <c r="C457" s="256" t="s">
        <v>696</v>
      </c>
      <c r="D457" s="194">
        <v>6011</v>
      </c>
      <c r="E457" s="233" t="str">
        <f>IF(VLOOKUP($B:$B,'S25 Warehouse Sale Product List'!$A:$F,6,FALSE)="","",VLOOKUP($B:$B,'S25 Warehouse Sale Product List'!$A:$F,6,FALSE))</f>
        <v/>
      </c>
      <c r="F457" s="234"/>
      <c r="G457"/>
    </row>
    <row r="458" spans="1:7" ht="15.75" x14ac:dyDescent="0.25">
      <c r="A458" s="194">
        <v>3609586</v>
      </c>
      <c r="B458" s="193">
        <v>9781338680454</v>
      </c>
      <c r="C458" s="256" t="s">
        <v>697</v>
      </c>
      <c r="D458" s="194">
        <v>6011</v>
      </c>
      <c r="E458" s="233" t="str">
        <f>IF(VLOOKUP($B:$B,'S25 Warehouse Sale Product List'!$A:$F,6,FALSE)="","",VLOOKUP($B:$B,'S25 Warehouse Sale Product List'!$A:$F,6,FALSE))</f>
        <v/>
      </c>
      <c r="F458" s="234"/>
      <c r="G458"/>
    </row>
    <row r="459" spans="1:7" ht="15.75" x14ac:dyDescent="0.25">
      <c r="A459" s="194">
        <v>68937191</v>
      </c>
      <c r="B459" s="193">
        <v>9781546135371</v>
      </c>
      <c r="C459" s="256" t="s">
        <v>698</v>
      </c>
      <c r="D459" s="194">
        <v>9061</v>
      </c>
      <c r="E459" s="233" t="str">
        <f>IF(VLOOKUP($B:$B,'S25 Warehouse Sale Product List'!$A:$F,6,FALSE)="","",VLOOKUP($B:$B,'S25 Warehouse Sale Product List'!$A:$F,6,FALSE))</f>
        <v/>
      </c>
      <c r="F459" s="234"/>
      <c r="G459"/>
    </row>
    <row r="460" spans="1:7" ht="15.75" x14ac:dyDescent="0.25">
      <c r="A460" s="194">
        <v>13067211</v>
      </c>
      <c r="B460" s="193">
        <v>9781546109402</v>
      </c>
      <c r="C460" s="256" t="s">
        <v>568</v>
      </c>
      <c r="D460" s="194">
        <v>9091</v>
      </c>
      <c r="E460" s="233" t="str">
        <f>IF(VLOOKUP($B:$B,'S25 Warehouse Sale Product List'!$A:$F,6,FALSE)="","",VLOOKUP($B:$B,'S25 Warehouse Sale Product List'!$A:$F,6,FALSE))</f>
        <v/>
      </c>
      <c r="F460" s="234"/>
      <c r="G460"/>
    </row>
    <row r="461" spans="1:7" ht="15.75" x14ac:dyDescent="0.25">
      <c r="A461" s="194">
        <v>25452297</v>
      </c>
      <c r="B461" s="193">
        <v>9781039709560</v>
      </c>
      <c r="C461" s="256" t="s">
        <v>699</v>
      </c>
      <c r="D461" s="194">
        <v>9081</v>
      </c>
      <c r="E461" s="233" t="str">
        <f>IF(VLOOKUP($B:$B,'S25 Warehouse Sale Product List'!$A:$F,6,FALSE)="","",VLOOKUP($B:$B,'S25 Warehouse Sale Product List'!$A:$F,6,FALSE))</f>
        <v/>
      </c>
      <c r="F461" s="234"/>
      <c r="G461"/>
    </row>
    <row r="462" spans="1:7" ht="15.75" x14ac:dyDescent="0.25">
      <c r="A462" s="194">
        <v>25356736</v>
      </c>
      <c r="B462" s="193">
        <v>9781546133988</v>
      </c>
      <c r="C462" s="256" t="s">
        <v>700</v>
      </c>
      <c r="D462" s="194">
        <v>9041</v>
      </c>
      <c r="E462" s="233" t="str">
        <f>IF(VLOOKUP($B:$B,'S25 Warehouse Sale Product List'!$A:$F,6,FALSE)="","",VLOOKUP($B:$B,'S25 Warehouse Sale Product List'!$A:$F,6,FALSE))</f>
        <v/>
      </c>
      <c r="F462" s="234"/>
      <c r="G462"/>
    </row>
    <row r="463" spans="1:7" ht="15.75" x14ac:dyDescent="0.25">
      <c r="A463" s="194">
        <v>3569029</v>
      </c>
      <c r="B463" s="193">
        <v>9780993869495</v>
      </c>
      <c r="C463" s="256" t="s">
        <v>279</v>
      </c>
      <c r="D463" s="194">
        <v>9081</v>
      </c>
      <c r="E463" s="233" t="str">
        <f>IF(VLOOKUP($B:$B,'S25 Warehouse Sale Product List'!$A:$F,6,FALSE)="","",VLOOKUP($B:$B,'S25 Warehouse Sale Product List'!$A:$F,6,FALSE))</f>
        <v/>
      </c>
      <c r="F463" s="234"/>
      <c r="G463"/>
    </row>
    <row r="464" spans="1:7" ht="15.75" x14ac:dyDescent="0.25">
      <c r="A464" s="194">
        <v>79570841</v>
      </c>
      <c r="B464" s="193">
        <v>9781339020327</v>
      </c>
      <c r="C464" s="256" t="s">
        <v>412</v>
      </c>
      <c r="D464" s="194">
        <v>9041</v>
      </c>
      <c r="E464" s="233" t="str">
        <f>IF(VLOOKUP($B:$B,'S25 Warehouse Sale Product List'!$A:$F,6,FALSE)="","",VLOOKUP($B:$B,'S25 Warehouse Sale Product List'!$A:$F,6,FALSE))</f>
        <v/>
      </c>
      <c r="F464" s="234"/>
      <c r="G464"/>
    </row>
    <row r="465" spans="1:7" ht="15.75" x14ac:dyDescent="0.25">
      <c r="A465" s="194">
        <v>96315937</v>
      </c>
      <c r="B465" s="193">
        <v>9781546116936</v>
      </c>
      <c r="C465" s="256" t="s">
        <v>569</v>
      </c>
      <c r="D465" s="194">
        <v>4081</v>
      </c>
      <c r="E465" s="233" t="str">
        <f>IF(VLOOKUP($B:$B,'S25 Warehouse Sale Product List'!$A:$F,6,FALSE)="","",VLOOKUP($B:$B,'S25 Warehouse Sale Product List'!$A:$F,6,FALSE))</f>
        <v/>
      </c>
      <c r="F465" s="234"/>
      <c r="G465"/>
    </row>
    <row r="466" spans="1:7" ht="15.75" x14ac:dyDescent="0.25">
      <c r="A466" s="194">
        <v>69072520</v>
      </c>
      <c r="B466" s="193">
        <v>9781546162407</v>
      </c>
      <c r="C466" s="256" t="s">
        <v>885</v>
      </c>
      <c r="D466" s="194">
        <v>7062</v>
      </c>
      <c r="E466" s="233" t="str">
        <f>IF(VLOOKUP($B:$B,'S25 Warehouse Sale Product List'!$A:$F,6,FALSE)="","",VLOOKUP($B:$B,'S25 Warehouse Sale Product List'!$A:$F,6,FALSE))</f>
        <v/>
      </c>
      <c r="F466" s="234"/>
      <c r="G466"/>
    </row>
    <row r="467" spans="1:7" ht="15.75" x14ac:dyDescent="0.25">
      <c r="A467" s="194">
        <v>81533417</v>
      </c>
      <c r="B467" s="193">
        <v>9781338890297</v>
      </c>
      <c r="C467" s="256" t="s">
        <v>413</v>
      </c>
      <c r="D467" s="194">
        <v>9041</v>
      </c>
      <c r="E467" s="233" t="str">
        <f>IF(VLOOKUP($B:$B,'S25 Warehouse Sale Product List'!$A:$F,6,FALSE)="","",VLOOKUP($B:$B,'S25 Warehouse Sale Product List'!$A:$F,6,FALSE))</f>
        <v/>
      </c>
      <c r="F467" s="234"/>
      <c r="G467"/>
    </row>
    <row r="468" spans="1:7" ht="15.75" x14ac:dyDescent="0.25">
      <c r="A468" s="194">
        <v>38794752</v>
      </c>
      <c r="B468" s="193">
        <v>9781546137665</v>
      </c>
      <c r="C468" s="256" t="s">
        <v>701</v>
      </c>
      <c r="D468" s="194">
        <v>9071</v>
      </c>
      <c r="E468" s="233" t="str">
        <f>IF(VLOOKUP($B:$B,'S25 Warehouse Sale Product List'!$A:$F,6,FALSE)="","",VLOOKUP($B:$B,'S25 Warehouse Sale Product List'!$A:$F,6,FALSE))</f>
        <v/>
      </c>
      <c r="F468" s="234"/>
      <c r="G468"/>
    </row>
    <row r="469" spans="1:7" ht="15.75" x14ac:dyDescent="0.25">
      <c r="A469" s="194">
        <v>21518096</v>
      </c>
      <c r="B469" s="193">
        <v>9781339008707</v>
      </c>
      <c r="C469" s="256" t="s">
        <v>414</v>
      </c>
      <c r="D469" s="194">
        <v>9011</v>
      </c>
      <c r="E469" s="233" t="str">
        <f>IF(VLOOKUP($B:$B,'S25 Warehouse Sale Product List'!$A:$F,6,FALSE)="","",VLOOKUP($B:$B,'S25 Warehouse Sale Product List'!$A:$F,6,FALSE))</f>
        <v/>
      </c>
      <c r="F469" s="234"/>
      <c r="G469"/>
    </row>
    <row r="470" spans="1:7" ht="15.75" x14ac:dyDescent="0.25">
      <c r="A470" s="194">
        <v>53491699</v>
      </c>
      <c r="B470" s="193">
        <v>9781339046518</v>
      </c>
      <c r="C470" s="256" t="s">
        <v>570</v>
      </c>
      <c r="D470" s="194">
        <v>9011</v>
      </c>
      <c r="E470" s="233" t="str">
        <f>IF(VLOOKUP($B:$B,'S25 Warehouse Sale Product List'!$A:$F,6,FALSE)="","",VLOOKUP($B:$B,'S25 Warehouse Sale Product List'!$A:$F,6,FALSE))</f>
        <v/>
      </c>
      <c r="F470" s="234"/>
      <c r="G470"/>
    </row>
    <row r="471" spans="1:7" ht="15.75" x14ac:dyDescent="0.25">
      <c r="A471" s="194">
        <v>66650016</v>
      </c>
      <c r="B471" s="193">
        <v>9781546155386</v>
      </c>
      <c r="C471" s="256" t="s">
        <v>886</v>
      </c>
      <c r="D471" s="194">
        <v>9091</v>
      </c>
      <c r="E471" s="233" t="str">
        <f>IF(VLOOKUP($B:$B,'S25 Warehouse Sale Product List'!$A:$F,6,FALSE)="","",VLOOKUP($B:$B,'S25 Warehouse Sale Product List'!$A:$F,6,FALSE))</f>
        <v/>
      </c>
      <c r="F471" s="234"/>
      <c r="G471"/>
    </row>
    <row r="472" spans="1:7" ht="15.75" x14ac:dyDescent="0.25">
      <c r="A472" s="194">
        <v>31651342</v>
      </c>
      <c r="B472" s="193">
        <v>9781546123262</v>
      </c>
      <c r="C472" s="256" t="s">
        <v>702</v>
      </c>
      <c r="D472" s="194">
        <v>4012</v>
      </c>
      <c r="E472" s="233" t="str">
        <f>IF(VLOOKUP($B:$B,'S25 Warehouse Sale Product List'!$A:$F,6,FALSE)="","",VLOOKUP($B:$B,'S25 Warehouse Sale Product List'!$A:$F,6,FALSE))</f>
        <v/>
      </c>
      <c r="F472" s="234"/>
      <c r="G472"/>
    </row>
    <row r="473" spans="1:7" ht="15.75" x14ac:dyDescent="0.25">
      <c r="A473" s="194">
        <v>44007633</v>
      </c>
      <c r="B473" s="193">
        <v>9781546167037</v>
      </c>
      <c r="C473" s="256" t="s">
        <v>887</v>
      </c>
      <c r="D473" s="194">
        <v>3082</v>
      </c>
      <c r="E473" s="233" t="str">
        <f>IF(VLOOKUP($B:$B,'S25 Warehouse Sale Product List'!$A:$F,6,FALSE)="","",VLOOKUP($B:$B,'S25 Warehouse Sale Product List'!$A:$F,6,FALSE))</f>
        <v/>
      </c>
      <c r="F473" s="234"/>
      <c r="G473"/>
    </row>
    <row r="474" spans="1:7" ht="15.75" x14ac:dyDescent="0.25">
      <c r="A474" s="194">
        <v>28697932</v>
      </c>
      <c r="B474" s="193">
        <v>9781546109457</v>
      </c>
      <c r="C474" s="256" t="s">
        <v>571</v>
      </c>
      <c r="D474" s="194">
        <v>9091</v>
      </c>
      <c r="E474" s="233" t="str">
        <f>IF(VLOOKUP($B:$B,'S25 Warehouse Sale Product List'!$A:$F,6,FALSE)="","",VLOOKUP($B:$B,'S25 Warehouse Sale Product List'!$A:$F,6,FALSE))</f>
        <v/>
      </c>
      <c r="F474" s="234"/>
      <c r="G474"/>
    </row>
    <row r="475" spans="1:7" ht="15.75" x14ac:dyDescent="0.25">
      <c r="A475" s="194">
        <v>91824055</v>
      </c>
      <c r="B475" s="193">
        <v>9781338877045</v>
      </c>
      <c r="C475" s="256" t="s">
        <v>280</v>
      </c>
      <c r="D475" s="194">
        <v>9011</v>
      </c>
      <c r="E475" s="233" t="str">
        <f>IF(VLOOKUP($B:$B,'S25 Warehouse Sale Product List'!$A:$F,6,FALSE)="","",VLOOKUP($B:$B,'S25 Warehouse Sale Product List'!$A:$F,6,FALSE))</f>
        <v/>
      </c>
      <c r="F475" s="234"/>
      <c r="G475"/>
    </row>
    <row r="476" spans="1:7" ht="15.75" x14ac:dyDescent="0.25">
      <c r="A476" s="194">
        <v>97847042</v>
      </c>
      <c r="B476" s="193">
        <v>9781546148517</v>
      </c>
      <c r="C476" s="256" t="s">
        <v>888</v>
      </c>
      <c r="D476" s="194">
        <v>9011</v>
      </c>
      <c r="E476" s="233" t="str">
        <f>IF(VLOOKUP($B:$B,'S25 Warehouse Sale Product List'!$A:$F,6,FALSE)="","",VLOOKUP($B:$B,'S25 Warehouse Sale Product List'!$A:$F,6,FALSE))</f>
        <v/>
      </c>
      <c r="F476" s="234"/>
      <c r="G476"/>
    </row>
    <row r="477" spans="1:7" ht="15.75" x14ac:dyDescent="0.25">
      <c r="A477" s="194">
        <v>84584541</v>
      </c>
      <c r="B477" s="193">
        <v>9781039702004</v>
      </c>
      <c r="C477" s="256" t="s">
        <v>572</v>
      </c>
      <c r="D477" s="194">
        <v>7092</v>
      </c>
      <c r="E477" s="233" t="str">
        <f>IF(VLOOKUP($B:$B,'S25 Warehouse Sale Product List'!$A:$F,6,FALSE)="","",VLOOKUP($B:$B,'S25 Warehouse Sale Product List'!$A:$F,6,FALSE))</f>
        <v/>
      </c>
      <c r="F477" s="234"/>
      <c r="G477"/>
    </row>
    <row r="478" spans="1:7" ht="15.75" x14ac:dyDescent="0.25">
      <c r="A478" s="194">
        <v>63606246</v>
      </c>
      <c r="B478" s="193">
        <v>9781338825152</v>
      </c>
      <c r="C478" s="256" t="s">
        <v>573</v>
      </c>
      <c r="D478" s="194">
        <v>6081</v>
      </c>
      <c r="E478" s="233" t="str">
        <f>IF(VLOOKUP($B:$B,'S25 Warehouse Sale Product List'!$A:$F,6,FALSE)="","",VLOOKUP($B:$B,'S25 Warehouse Sale Product List'!$A:$F,6,FALSE))</f>
        <v/>
      </c>
      <c r="F478" s="234"/>
      <c r="G478"/>
    </row>
    <row r="479" spans="1:7" ht="15.75" x14ac:dyDescent="0.25">
      <c r="A479" s="194">
        <v>67368846</v>
      </c>
      <c r="B479" s="193">
        <v>9781338825183</v>
      </c>
      <c r="C479" s="256" t="s">
        <v>574</v>
      </c>
      <c r="D479" s="194">
        <v>6081</v>
      </c>
      <c r="E479" s="233" t="str">
        <f>IF(VLOOKUP($B:$B,'S25 Warehouse Sale Product List'!$A:$F,6,FALSE)="","",VLOOKUP($B:$B,'S25 Warehouse Sale Product List'!$A:$F,6,FALSE))</f>
        <v/>
      </c>
      <c r="F479" s="234"/>
      <c r="G479"/>
    </row>
    <row r="480" spans="1:7" ht="15.75" x14ac:dyDescent="0.25">
      <c r="A480" s="194">
        <v>94757901</v>
      </c>
      <c r="B480" s="193">
        <v>9781339012292</v>
      </c>
      <c r="C480" s="256" t="s">
        <v>575</v>
      </c>
      <c r="D480" s="194">
        <v>6031</v>
      </c>
      <c r="E480" s="233" t="str">
        <f>IF(VLOOKUP($B:$B,'S25 Warehouse Sale Product List'!$A:$F,6,FALSE)="","",VLOOKUP($B:$B,'S25 Warehouse Sale Product List'!$A:$F,6,FALSE))</f>
        <v/>
      </c>
      <c r="F480" s="234"/>
      <c r="G480"/>
    </row>
    <row r="481" spans="1:7" ht="15.75" x14ac:dyDescent="0.25">
      <c r="A481" s="194">
        <v>56613912</v>
      </c>
      <c r="B481" s="193">
        <v>9781338847352</v>
      </c>
      <c r="C481" s="256" t="s">
        <v>281</v>
      </c>
      <c r="D481" s="194">
        <v>10092</v>
      </c>
      <c r="E481" s="233" t="str">
        <f>IF(VLOOKUP($B:$B,'S25 Warehouse Sale Product List'!$A:$F,6,FALSE)="","",VLOOKUP($B:$B,'S25 Warehouse Sale Product List'!$A:$F,6,FALSE))</f>
        <v/>
      </c>
      <c r="F481" s="234"/>
      <c r="G481"/>
    </row>
    <row r="482" spans="1:7" ht="15.75" x14ac:dyDescent="0.25">
      <c r="A482" s="194">
        <v>53059739</v>
      </c>
      <c r="B482" s="193">
        <v>9781546103318</v>
      </c>
      <c r="C482" s="256" t="s">
        <v>576</v>
      </c>
      <c r="D482" s="194">
        <v>6061</v>
      </c>
      <c r="E482" s="233" t="str">
        <f>IF(VLOOKUP($B:$B,'S25 Warehouse Sale Product List'!$A:$F,6,FALSE)="","",VLOOKUP($B:$B,'S25 Warehouse Sale Product List'!$A:$F,6,FALSE))</f>
        <v/>
      </c>
      <c r="F482" s="234"/>
      <c r="G482"/>
    </row>
    <row r="483" spans="1:7" ht="15.75" x14ac:dyDescent="0.25">
      <c r="A483" s="194">
        <v>17057286</v>
      </c>
      <c r="B483" s="193">
        <v>9781039710221</v>
      </c>
      <c r="C483" s="256" t="s">
        <v>889</v>
      </c>
      <c r="D483" s="194">
        <v>9082</v>
      </c>
      <c r="E483" s="233" t="str">
        <f>IF(VLOOKUP($B:$B,'S25 Warehouse Sale Product List'!$A:$F,6,FALSE)="","",VLOOKUP($B:$B,'S25 Warehouse Sale Product List'!$A:$F,6,FALSE))</f>
        <v/>
      </c>
      <c r="F483" s="234"/>
      <c r="G483"/>
    </row>
    <row r="484" spans="1:7" ht="15.75" x14ac:dyDescent="0.25">
      <c r="A484" s="194">
        <v>21553608</v>
      </c>
      <c r="B484" s="193">
        <v>9781039707627</v>
      </c>
      <c r="C484" s="256" t="s">
        <v>577</v>
      </c>
      <c r="D484" s="194">
        <v>9081</v>
      </c>
      <c r="E484" s="233" t="str">
        <f>IF(VLOOKUP($B:$B,'S25 Warehouse Sale Product List'!$A:$F,6,FALSE)="","",VLOOKUP($B:$B,'S25 Warehouse Sale Product List'!$A:$F,6,FALSE))</f>
        <v/>
      </c>
      <c r="F484" s="234"/>
      <c r="G484"/>
    </row>
    <row r="485" spans="1:7" ht="15.75" x14ac:dyDescent="0.25">
      <c r="A485" s="194">
        <v>77658630</v>
      </c>
      <c r="B485" s="193">
        <v>9781524893729</v>
      </c>
      <c r="C485" s="256" t="s">
        <v>415</v>
      </c>
      <c r="D485" s="194">
        <v>6071</v>
      </c>
      <c r="E485" s="233" t="str">
        <f>IF(VLOOKUP($B:$B,'S25 Warehouse Sale Product List'!$A:$F,6,FALSE)="","",VLOOKUP($B:$B,'S25 Warehouse Sale Product List'!$A:$F,6,FALSE))</f>
        <v/>
      </c>
      <c r="F485" s="234"/>
      <c r="G485"/>
    </row>
    <row r="486" spans="1:7" ht="15.75" x14ac:dyDescent="0.25">
      <c r="A486" s="194">
        <v>30028201</v>
      </c>
      <c r="B486" s="193">
        <v>9781419779633</v>
      </c>
      <c r="C486" s="256" t="s">
        <v>703</v>
      </c>
      <c r="D486" s="194">
        <v>6061</v>
      </c>
      <c r="E486" s="233" t="str">
        <f>IF(VLOOKUP($B:$B,'S25 Warehouse Sale Product List'!$A:$F,6,FALSE)="","",VLOOKUP($B:$B,'S25 Warehouse Sale Product List'!$A:$F,6,FALSE))</f>
        <v/>
      </c>
      <c r="F486" s="234"/>
      <c r="G486"/>
    </row>
    <row r="487" spans="1:7" ht="15.75" x14ac:dyDescent="0.25">
      <c r="A487" s="194">
        <v>68868019</v>
      </c>
      <c r="B487" s="193">
        <v>9781546135340</v>
      </c>
      <c r="C487" s="256" t="s">
        <v>704</v>
      </c>
      <c r="D487" s="194">
        <v>9021</v>
      </c>
      <c r="E487" s="233" t="str">
        <f>IF(VLOOKUP($B:$B,'S25 Warehouse Sale Product List'!$A:$F,6,FALSE)="","",VLOOKUP($B:$B,'S25 Warehouse Sale Product List'!$A:$F,6,FALSE))</f>
        <v/>
      </c>
      <c r="F487" s="234"/>
      <c r="G487"/>
    </row>
    <row r="488" spans="1:7" ht="15.75" x14ac:dyDescent="0.25">
      <c r="A488" s="194">
        <v>91809292</v>
      </c>
      <c r="B488" s="193">
        <v>9781339012414</v>
      </c>
      <c r="C488" s="256" t="s">
        <v>282</v>
      </c>
      <c r="D488" s="194">
        <v>10112</v>
      </c>
      <c r="E488" s="233" t="str">
        <f>IF(VLOOKUP($B:$B,'S25 Warehouse Sale Product List'!$A:$F,6,FALSE)="","",VLOOKUP($B:$B,'S25 Warehouse Sale Product List'!$A:$F,6,FALSE))</f>
        <v/>
      </c>
      <c r="F488" s="234"/>
      <c r="G488"/>
    </row>
    <row r="489" spans="1:7" ht="15.75" x14ac:dyDescent="0.25">
      <c r="A489" s="194">
        <v>34704120</v>
      </c>
      <c r="B489" s="193">
        <v>9798225008529</v>
      </c>
      <c r="C489" s="256" t="s">
        <v>890</v>
      </c>
      <c r="D489" s="194">
        <v>4072</v>
      </c>
      <c r="E489" s="233" t="str">
        <f>IF(VLOOKUP($B:$B,'S25 Warehouse Sale Product List'!$A:$F,6,FALSE)="","",VLOOKUP($B:$B,'S25 Warehouse Sale Product List'!$A:$F,6,FALSE))</f>
        <v/>
      </c>
      <c r="F489" s="234"/>
      <c r="G489"/>
    </row>
    <row r="490" spans="1:7" ht="15.75" x14ac:dyDescent="0.25">
      <c r="A490" s="194">
        <v>21671722</v>
      </c>
      <c r="B490" s="193">
        <v>9781546109518</v>
      </c>
      <c r="C490" s="256" t="s">
        <v>578</v>
      </c>
      <c r="D490" s="194">
        <v>3081</v>
      </c>
      <c r="E490" s="233" t="str">
        <f>IF(VLOOKUP($B:$B,'S25 Warehouse Sale Product List'!$A:$F,6,FALSE)="","",VLOOKUP($B:$B,'S25 Warehouse Sale Product List'!$A:$F,6,FALSE))</f>
        <v/>
      </c>
      <c r="F490" s="234"/>
      <c r="G490"/>
    </row>
    <row r="491" spans="1:7" ht="15.75" x14ac:dyDescent="0.25">
      <c r="A491" s="194">
        <v>38105279</v>
      </c>
      <c r="B491" s="193">
        <v>9781039705999</v>
      </c>
      <c r="C491" s="256" t="s">
        <v>706</v>
      </c>
      <c r="D491" s="194">
        <v>10102</v>
      </c>
      <c r="E491" s="233" t="str">
        <f>IF(VLOOKUP($B:$B,'S25 Warehouse Sale Product List'!$A:$F,6,FALSE)="","",VLOOKUP($B:$B,'S25 Warehouse Sale Product List'!$A:$F,6,FALSE))</f>
        <v/>
      </c>
      <c r="F491" s="234"/>
      <c r="G491"/>
    </row>
    <row r="492" spans="1:7" ht="15.75" x14ac:dyDescent="0.25">
      <c r="A492" s="194">
        <v>23089641</v>
      </c>
      <c r="B492" s="193">
        <v>9781546102649</v>
      </c>
      <c r="C492" s="256" t="s">
        <v>579</v>
      </c>
      <c r="D492" s="194">
        <v>4081</v>
      </c>
      <c r="E492" s="233" t="str">
        <f>IF(VLOOKUP($B:$B,'S25 Warehouse Sale Product List'!$A:$F,6,FALSE)="","",VLOOKUP($B:$B,'S25 Warehouse Sale Product List'!$A:$F,6,FALSE))</f>
        <v/>
      </c>
      <c r="F492" s="234"/>
      <c r="G492"/>
    </row>
    <row r="493" spans="1:7" ht="15.75" x14ac:dyDescent="0.25">
      <c r="A493" s="194">
        <v>66134659</v>
      </c>
      <c r="B493" s="193">
        <v>9781546131274</v>
      </c>
      <c r="C493" s="256" t="s">
        <v>707</v>
      </c>
      <c r="D493" s="194">
        <v>9031</v>
      </c>
      <c r="E493" s="233" t="str">
        <f>IF(VLOOKUP($B:$B,'S25 Warehouse Sale Product List'!$A:$F,6,FALSE)="","",VLOOKUP($B:$B,'S25 Warehouse Sale Product List'!$A:$F,6,FALSE))</f>
        <v/>
      </c>
      <c r="F493" s="234"/>
      <c r="G493"/>
    </row>
    <row r="494" spans="1:7" ht="15.75" x14ac:dyDescent="0.25">
      <c r="A494" s="194">
        <v>97711646</v>
      </c>
      <c r="B494" s="193">
        <v>9781338825251</v>
      </c>
      <c r="C494" s="256" t="s">
        <v>103</v>
      </c>
      <c r="D494" s="194">
        <v>3081</v>
      </c>
      <c r="E494" s="233" t="str">
        <f>IF(VLOOKUP($B:$B,'S25 Warehouse Sale Product List'!$A:$F,6,FALSE)="","",VLOOKUP($B:$B,'S25 Warehouse Sale Product List'!$A:$F,6,FALSE))</f>
        <v/>
      </c>
      <c r="F494" s="234"/>
      <c r="G494"/>
    </row>
    <row r="495" spans="1:7" ht="15.75" x14ac:dyDescent="0.25">
      <c r="A495" s="194">
        <v>61083299</v>
      </c>
      <c r="B495" s="193">
        <v>9781546148456</v>
      </c>
      <c r="C495" s="256" t="s">
        <v>891</v>
      </c>
      <c r="D495" s="194">
        <v>9021</v>
      </c>
      <c r="E495" s="233" t="str">
        <f>IF(VLOOKUP($B:$B,'S25 Warehouse Sale Product List'!$A:$F,6,FALSE)="","",VLOOKUP($B:$B,'S25 Warehouse Sale Product List'!$A:$F,6,FALSE))</f>
        <v/>
      </c>
      <c r="F495" s="234"/>
      <c r="G495"/>
    </row>
    <row r="496" spans="1:7" ht="15.75" x14ac:dyDescent="0.25">
      <c r="A496" s="194">
        <v>93440962</v>
      </c>
      <c r="B496" s="193">
        <v>9781546412014</v>
      </c>
      <c r="C496" s="256" t="s">
        <v>580</v>
      </c>
      <c r="D496" s="194">
        <v>9071</v>
      </c>
      <c r="E496" s="233" t="str">
        <f>IF(VLOOKUP($B:$B,'S25 Warehouse Sale Product List'!$A:$F,6,FALSE)="","",VLOOKUP($B:$B,'S25 Warehouse Sale Product List'!$A:$F,6,FALSE))</f>
        <v/>
      </c>
      <c r="F496" s="234"/>
      <c r="G496"/>
    </row>
    <row r="497" spans="1:7" ht="15.75" x14ac:dyDescent="0.25">
      <c r="A497" s="194">
        <v>11775166</v>
      </c>
      <c r="B497" s="193">
        <v>9781338878493</v>
      </c>
      <c r="C497" s="256" t="s">
        <v>416</v>
      </c>
      <c r="D497" s="194">
        <v>4091</v>
      </c>
      <c r="E497" s="233" t="str">
        <f>IF(VLOOKUP($B:$B,'S25 Warehouse Sale Product List'!$A:$F,6,FALSE)="","",VLOOKUP($B:$B,'S25 Warehouse Sale Product List'!$A:$F,6,FALSE))</f>
        <v/>
      </c>
      <c r="F497" s="234"/>
      <c r="G497"/>
    </row>
    <row r="498" spans="1:7" ht="15.75" x14ac:dyDescent="0.25">
      <c r="A498" s="194">
        <v>89840831</v>
      </c>
      <c r="B498" s="193">
        <v>9781339027999</v>
      </c>
      <c r="C498" s="256" t="s">
        <v>417</v>
      </c>
      <c r="D498" s="194">
        <v>9091</v>
      </c>
      <c r="E498" s="233" t="str">
        <f>IF(VLOOKUP($B:$B,'S25 Warehouse Sale Product List'!$A:$F,6,FALSE)="","",VLOOKUP($B:$B,'S25 Warehouse Sale Product List'!$A:$F,6,FALSE))</f>
        <v/>
      </c>
      <c r="F498" s="234"/>
      <c r="G498"/>
    </row>
    <row r="499" spans="1:7" ht="15.75" x14ac:dyDescent="0.25">
      <c r="A499" s="194">
        <v>71012881</v>
      </c>
      <c r="B499" s="193">
        <v>9781338879155</v>
      </c>
      <c r="C499" s="256" t="s">
        <v>581</v>
      </c>
      <c r="D499" s="194">
        <v>6061</v>
      </c>
      <c r="E499" s="233" t="str">
        <f>IF(VLOOKUP($B:$B,'S25 Warehouse Sale Product List'!$A:$F,6,FALSE)="","",VLOOKUP($B:$B,'S25 Warehouse Sale Product List'!$A:$F,6,FALSE))</f>
        <v/>
      </c>
      <c r="F499" s="234"/>
      <c r="G499"/>
    </row>
    <row r="500" spans="1:7" ht="15.75" x14ac:dyDescent="0.25">
      <c r="A500" s="194">
        <v>19310947</v>
      </c>
      <c r="B500" s="193">
        <v>9781546148531</v>
      </c>
      <c r="C500" s="256" t="s">
        <v>892</v>
      </c>
      <c r="D500" s="194">
        <v>9021</v>
      </c>
      <c r="E500" s="233" t="str">
        <f>IF(VLOOKUP($B:$B,'S25 Warehouse Sale Product List'!$A:$F,6,FALSE)="","",VLOOKUP($B:$B,'S25 Warehouse Sale Product List'!$A:$F,6,FALSE))</f>
        <v/>
      </c>
      <c r="F500" s="234"/>
      <c r="G500"/>
    </row>
    <row r="501" spans="1:7" ht="15.75" x14ac:dyDescent="0.25">
      <c r="A501" s="194">
        <v>27318284</v>
      </c>
      <c r="B501" s="193">
        <v>9781339031873</v>
      </c>
      <c r="C501" s="256" t="s">
        <v>708</v>
      </c>
      <c r="D501" s="194">
        <v>3081</v>
      </c>
      <c r="E501" s="233" t="str">
        <f>IF(VLOOKUP($B:$B,'S25 Warehouse Sale Product List'!$A:$F,6,FALSE)="","",VLOOKUP($B:$B,'S25 Warehouse Sale Product List'!$A:$F,6,FALSE))</f>
        <v/>
      </c>
      <c r="F501" s="234"/>
      <c r="G501"/>
    </row>
    <row r="502" spans="1:7" ht="15.75" x14ac:dyDescent="0.25">
      <c r="A502" s="194">
        <v>92090886</v>
      </c>
      <c r="B502" s="193">
        <v>9781419776762</v>
      </c>
      <c r="C502" s="256" t="s">
        <v>582</v>
      </c>
      <c r="D502" s="194">
        <v>10111</v>
      </c>
      <c r="E502" s="233" t="str">
        <f>IF(VLOOKUP($B:$B,'S25 Warehouse Sale Product List'!$A:$F,6,FALSE)="","",VLOOKUP($B:$B,'S25 Warehouse Sale Product List'!$A:$F,6,FALSE))</f>
        <v/>
      </c>
      <c r="F502" s="234"/>
      <c r="G502"/>
    </row>
    <row r="503" spans="1:7" ht="15.75" x14ac:dyDescent="0.25">
      <c r="A503" s="194">
        <v>38306446</v>
      </c>
      <c r="B503" s="193">
        <v>9781964487229</v>
      </c>
      <c r="C503" s="256" t="s">
        <v>893</v>
      </c>
      <c r="D503" s="194">
        <v>9032</v>
      </c>
      <c r="E503" s="233" t="str">
        <f>IF(VLOOKUP($B:$B,'S25 Warehouse Sale Product List'!$A:$F,6,FALSE)="","",VLOOKUP($B:$B,'S25 Warehouse Sale Product List'!$A:$F,6,FALSE))</f>
        <v/>
      </c>
      <c r="F503" s="234"/>
      <c r="G503"/>
    </row>
    <row r="504" spans="1:7" ht="15.75" x14ac:dyDescent="0.25">
      <c r="A504" s="194">
        <v>14808111</v>
      </c>
      <c r="B504" s="193">
        <v>9781964487038</v>
      </c>
      <c r="C504" s="256" t="s">
        <v>709</v>
      </c>
      <c r="D504" s="194">
        <v>9031</v>
      </c>
      <c r="E504" s="233" t="str">
        <f>IF(VLOOKUP($B:$B,'S25 Warehouse Sale Product List'!$A:$F,6,FALSE)="","",VLOOKUP($B:$B,'S25 Warehouse Sale Product List'!$A:$F,6,FALSE))</f>
        <v/>
      </c>
      <c r="F504" s="234"/>
      <c r="G504"/>
    </row>
    <row r="505" spans="1:7" ht="15.75" x14ac:dyDescent="0.25">
      <c r="A505" s="194">
        <v>45034367</v>
      </c>
      <c r="B505" s="193">
        <v>9781338845099</v>
      </c>
      <c r="C505" s="256" t="s">
        <v>418</v>
      </c>
      <c r="D505" s="194">
        <v>6071</v>
      </c>
      <c r="E505" s="233" t="str">
        <f>IF(VLOOKUP($B:$B,'S25 Warehouse Sale Product List'!$A:$F,6,FALSE)="","",VLOOKUP($B:$B,'S25 Warehouse Sale Product List'!$A:$F,6,FALSE))</f>
        <v/>
      </c>
      <c r="F505" s="234"/>
      <c r="G505"/>
    </row>
    <row r="506" spans="1:7" ht="15.75" x14ac:dyDescent="0.25">
      <c r="A506" s="194">
        <v>17787581</v>
      </c>
      <c r="B506" s="193">
        <v>9781339013985</v>
      </c>
      <c r="C506" s="256" t="s">
        <v>583</v>
      </c>
      <c r="D506" s="194">
        <v>5042</v>
      </c>
      <c r="E506" s="233" t="str">
        <f>IF(VLOOKUP($B:$B,'S25 Warehouse Sale Product List'!$A:$F,6,FALSE)="","",VLOOKUP($B:$B,'S25 Warehouse Sale Product List'!$A:$F,6,FALSE))</f>
        <v/>
      </c>
      <c r="F506" s="234"/>
      <c r="G506"/>
    </row>
    <row r="507" spans="1:7" ht="15.75" x14ac:dyDescent="0.25">
      <c r="A507" s="194">
        <v>96522102</v>
      </c>
      <c r="B507" s="193">
        <v>9781039712676</v>
      </c>
      <c r="C507" s="256" t="s">
        <v>894</v>
      </c>
      <c r="D507" s="194">
        <v>9081</v>
      </c>
      <c r="E507" s="233" t="str">
        <f>IF(VLOOKUP($B:$B,'S25 Warehouse Sale Product List'!$A:$F,6,FALSE)="","",VLOOKUP($B:$B,'S25 Warehouse Sale Product List'!$A:$F,6,FALSE))</f>
        <v/>
      </c>
      <c r="F507" s="234"/>
      <c r="G507"/>
    </row>
    <row r="508" spans="1:7" ht="15.75" x14ac:dyDescent="0.25">
      <c r="A508" s="194">
        <v>76425572</v>
      </c>
      <c r="B508" s="193">
        <v>9781546103325</v>
      </c>
      <c r="C508" s="256" t="s">
        <v>710</v>
      </c>
      <c r="D508" s="194">
        <v>6061</v>
      </c>
      <c r="E508" s="233" t="str">
        <f>IF(VLOOKUP($B:$B,'S25 Warehouse Sale Product List'!$A:$F,6,FALSE)="","",VLOOKUP($B:$B,'S25 Warehouse Sale Product List'!$A:$F,6,FALSE))</f>
        <v/>
      </c>
      <c r="F508" s="234"/>
      <c r="G508"/>
    </row>
    <row r="509" spans="1:7" ht="15.75" x14ac:dyDescent="0.25">
      <c r="A509" s="194">
        <v>62227401</v>
      </c>
      <c r="B509" s="193">
        <v>9780736443784</v>
      </c>
      <c r="C509" s="256" t="s">
        <v>146</v>
      </c>
      <c r="D509" s="194">
        <v>10083</v>
      </c>
      <c r="E509" s="233" t="str">
        <f>IF(VLOOKUP($B:$B,'S25 Warehouse Sale Product List'!$A:$F,6,FALSE)="","",VLOOKUP($B:$B,'S25 Warehouse Sale Product List'!$A:$F,6,FALSE))</f>
        <v/>
      </c>
      <c r="F509" s="234"/>
      <c r="G509"/>
    </row>
    <row r="510" spans="1:7" ht="15.75" x14ac:dyDescent="0.25">
      <c r="A510" s="194">
        <v>86861181</v>
      </c>
      <c r="B510" s="193">
        <v>9781338831979</v>
      </c>
      <c r="C510" s="256" t="s">
        <v>147</v>
      </c>
      <c r="D510" s="194">
        <v>10111</v>
      </c>
      <c r="E510" s="233" t="str">
        <f>IF(VLOOKUP($B:$B,'S25 Warehouse Sale Product List'!$A:$F,6,FALSE)="","",VLOOKUP($B:$B,'S25 Warehouse Sale Product List'!$A:$F,6,FALSE))</f>
        <v/>
      </c>
      <c r="F510" s="234"/>
      <c r="G510"/>
    </row>
    <row r="511" spans="1:7" ht="15.75" x14ac:dyDescent="0.25">
      <c r="A511" s="194">
        <v>18770856</v>
      </c>
      <c r="B511" s="193">
        <v>9781975312817</v>
      </c>
      <c r="C511" s="256" t="s">
        <v>209</v>
      </c>
      <c r="D511" s="194">
        <v>6091</v>
      </c>
      <c r="E511" s="233" t="str">
        <f>IF(VLOOKUP($B:$B,'S25 Warehouse Sale Product List'!$A:$F,6,FALSE)="","",VLOOKUP($B:$B,'S25 Warehouse Sale Product List'!$A:$F,6,FALSE))</f>
        <v/>
      </c>
      <c r="F511" s="234"/>
      <c r="G511"/>
    </row>
    <row r="512" spans="1:7" ht="15.75" x14ac:dyDescent="0.25">
      <c r="A512" s="194">
        <v>14776027</v>
      </c>
      <c r="B512" s="193">
        <v>9781339014982</v>
      </c>
      <c r="C512" s="256" t="s">
        <v>283</v>
      </c>
      <c r="D512" s="194">
        <v>10062</v>
      </c>
      <c r="E512" s="233" t="str">
        <f>IF(VLOOKUP($B:$B,'S25 Warehouse Sale Product List'!$A:$F,6,FALSE)="","",VLOOKUP($B:$B,'S25 Warehouse Sale Product List'!$A:$F,6,FALSE))</f>
        <v/>
      </c>
      <c r="F512" s="234"/>
      <c r="G512"/>
    </row>
    <row r="513" spans="1:7" ht="15.75" x14ac:dyDescent="0.25">
      <c r="A513" s="194">
        <v>83057421</v>
      </c>
      <c r="B513" s="193">
        <v>9781338752250</v>
      </c>
      <c r="C513" s="256" t="s">
        <v>419</v>
      </c>
      <c r="D513" s="194">
        <v>10102</v>
      </c>
      <c r="E513" s="233" t="str">
        <f>IF(VLOOKUP($B:$B,'S25 Warehouse Sale Product List'!$A:$F,6,FALSE)="","",VLOOKUP($B:$B,'S25 Warehouse Sale Product List'!$A:$F,6,FALSE))</f>
        <v/>
      </c>
      <c r="F513" s="234"/>
      <c r="G513"/>
    </row>
    <row r="514" spans="1:7" ht="15.75" x14ac:dyDescent="0.25">
      <c r="A514" s="194">
        <v>17694770</v>
      </c>
      <c r="B514" s="193">
        <v>9781338867442</v>
      </c>
      <c r="C514" s="256" t="s">
        <v>148</v>
      </c>
      <c r="D514" s="194">
        <v>6081</v>
      </c>
      <c r="E514" s="233" t="str">
        <f>IF(VLOOKUP($B:$B,'S25 Warehouse Sale Product List'!$A:$F,6,FALSE)="","",VLOOKUP($B:$B,'S25 Warehouse Sale Product List'!$A:$F,6,FALSE))</f>
        <v/>
      </c>
      <c r="F514" s="234"/>
      <c r="G514"/>
    </row>
    <row r="515" spans="1:7" ht="15.75" x14ac:dyDescent="0.25">
      <c r="A515" s="194">
        <v>89156267</v>
      </c>
      <c r="B515" s="193">
        <v>9781338892604</v>
      </c>
      <c r="C515" s="256" t="s">
        <v>149</v>
      </c>
      <c r="D515" s="194">
        <v>10112</v>
      </c>
      <c r="E515" s="233" t="str">
        <f>IF(VLOOKUP($B:$B,'S25 Warehouse Sale Product List'!$A:$F,6,FALSE)="","",VLOOKUP($B:$B,'S25 Warehouse Sale Product List'!$A:$F,6,FALSE))</f>
        <v/>
      </c>
      <c r="F515" s="234"/>
      <c r="G515"/>
    </row>
    <row r="516" spans="1:7" ht="15.75" x14ac:dyDescent="0.25">
      <c r="A516" s="194">
        <v>99183768</v>
      </c>
      <c r="B516" s="193">
        <v>9781339002934</v>
      </c>
      <c r="C516" s="256" t="s">
        <v>284</v>
      </c>
      <c r="D516" s="194">
        <v>10101</v>
      </c>
      <c r="E516" s="233" t="str">
        <f>IF(VLOOKUP($B:$B,'S25 Warehouse Sale Product List'!$A:$F,6,FALSE)="","",VLOOKUP($B:$B,'S25 Warehouse Sale Product List'!$A:$F,6,FALSE))</f>
        <v/>
      </c>
      <c r="F516" s="234"/>
      <c r="G516"/>
    </row>
    <row r="517" spans="1:7" ht="15.75" x14ac:dyDescent="0.25">
      <c r="A517" s="194">
        <v>28717134</v>
      </c>
      <c r="B517" s="193">
        <v>9781338803365</v>
      </c>
      <c r="C517" s="256" t="s">
        <v>145</v>
      </c>
      <c r="D517" s="194">
        <v>6061</v>
      </c>
      <c r="E517" s="233" t="str">
        <f>IF(VLOOKUP($B:$B,'S25 Warehouse Sale Product List'!$A:$F,6,FALSE)="","",VLOOKUP($B:$B,'S25 Warehouse Sale Product List'!$A:$F,6,FALSE))</f>
        <v/>
      </c>
      <c r="F517" s="234"/>
      <c r="G517"/>
    </row>
    <row r="518" spans="1:7" ht="15.75" x14ac:dyDescent="0.25">
      <c r="A518" s="194">
        <v>60033996</v>
      </c>
      <c r="B518" s="193">
        <v>9780545497619</v>
      </c>
      <c r="C518" s="256" t="s">
        <v>104</v>
      </c>
      <c r="D518" s="194">
        <v>10062</v>
      </c>
      <c r="E518" s="233" t="str">
        <f>IF(VLOOKUP($B:$B,'S25 Warehouse Sale Product List'!$A:$F,6,FALSE)="","",VLOOKUP($B:$B,'S25 Warehouse Sale Product List'!$A:$F,6,FALSE))</f>
        <v/>
      </c>
      <c r="F518" s="234"/>
      <c r="G518"/>
    </row>
    <row r="519" spans="1:7" ht="15.75" x14ac:dyDescent="0.25">
      <c r="A519" s="194">
        <v>96382574</v>
      </c>
      <c r="B519" s="193">
        <v>9781338726381</v>
      </c>
      <c r="C519" s="256" t="s">
        <v>285</v>
      </c>
      <c r="D519" s="194">
        <v>10112</v>
      </c>
      <c r="E519" s="233" t="str">
        <f>IF(VLOOKUP($B:$B,'S25 Warehouse Sale Product List'!$A:$F,6,FALSE)="","",VLOOKUP($B:$B,'S25 Warehouse Sale Product List'!$A:$F,6,FALSE))</f>
        <v/>
      </c>
      <c r="F519" s="234"/>
      <c r="G519"/>
    </row>
    <row r="520" spans="1:7" ht="15.75" x14ac:dyDescent="0.25">
      <c r="A520" s="194">
        <v>76134284</v>
      </c>
      <c r="B520" s="193">
        <v>9781338832686</v>
      </c>
      <c r="C520" s="256" t="s">
        <v>420</v>
      </c>
      <c r="D520" s="194">
        <v>6061</v>
      </c>
      <c r="E520" s="233" t="str">
        <f>IF(VLOOKUP($B:$B,'S25 Warehouse Sale Product List'!$A:$F,6,FALSE)="","",VLOOKUP($B:$B,'S25 Warehouse Sale Product List'!$A:$F,6,FALSE))</f>
        <v/>
      </c>
      <c r="F520" s="234"/>
      <c r="G520"/>
    </row>
    <row r="521" spans="1:7" ht="15.75" x14ac:dyDescent="0.25">
      <c r="A521" s="194">
        <v>66419544</v>
      </c>
      <c r="B521" s="193">
        <v>9781368108966</v>
      </c>
      <c r="C521" s="256" t="s">
        <v>584</v>
      </c>
      <c r="D521" s="194">
        <v>6041</v>
      </c>
      <c r="E521" s="233" t="str">
        <f>IF(VLOOKUP($B:$B,'S25 Warehouse Sale Product List'!$A:$F,6,FALSE)="","",VLOOKUP($B:$B,'S25 Warehouse Sale Product List'!$A:$F,6,FALSE))</f>
        <v/>
      </c>
      <c r="F521" s="234"/>
      <c r="G521"/>
    </row>
    <row r="522" spans="1:7" ht="15.75" x14ac:dyDescent="0.25">
      <c r="A522" s="194">
        <v>35824915</v>
      </c>
      <c r="B522" s="193">
        <v>9781039701502</v>
      </c>
      <c r="C522" s="256" t="s">
        <v>585</v>
      </c>
      <c r="D522" s="194">
        <v>9081</v>
      </c>
      <c r="E522" s="233" t="str">
        <f>IF(VLOOKUP($B:$B,'S25 Warehouse Sale Product List'!$A:$F,6,FALSE)="","",VLOOKUP($B:$B,'S25 Warehouse Sale Product List'!$A:$F,6,FALSE))</f>
        <v/>
      </c>
      <c r="F522" s="234"/>
      <c r="G522"/>
    </row>
    <row r="523" spans="1:7" ht="15.75" x14ac:dyDescent="0.25">
      <c r="A523" s="194">
        <v>32177778</v>
      </c>
      <c r="B523" s="193">
        <v>9780545828659</v>
      </c>
      <c r="C523" s="256" t="s">
        <v>421</v>
      </c>
      <c r="D523" s="194">
        <v>10111</v>
      </c>
      <c r="E523" s="233" t="str">
        <f>IF(VLOOKUP($B:$B,'S25 Warehouse Sale Product List'!$A:$F,6,FALSE)="","",VLOOKUP($B:$B,'S25 Warehouse Sale Product List'!$A:$F,6,FALSE))</f>
        <v/>
      </c>
      <c r="F523" s="234"/>
      <c r="G523"/>
    </row>
    <row r="524" spans="1:7" ht="15.75" x14ac:dyDescent="0.25">
      <c r="A524" s="194">
        <v>51857873</v>
      </c>
      <c r="B524" s="193">
        <v>9781338835557</v>
      </c>
      <c r="C524" s="256" t="s">
        <v>711</v>
      </c>
      <c r="D524" s="194">
        <v>10111</v>
      </c>
      <c r="E524" s="233" t="str">
        <f>IF(VLOOKUP($B:$B,'S25 Warehouse Sale Product List'!$A:$F,6,FALSE)="","",VLOOKUP($B:$B,'S25 Warehouse Sale Product List'!$A:$F,6,FALSE))</f>
        <v/>
      </c>
      <c r="F524" s="234"/>
      <c r="G524"/>
    </row>
    <row r="525" spans="1:7" ht="15.75" x14ac:dyDescent="0.25">
      <c r="A525" s="194">
        <v>91177538</v>
      </c>
      <c r="B525" s="193">
        <v>9781637278130</v>
      </c>
      <c r="C525" s="256" t="s">
        <v>586</v>
      </c>
      <c r="D525" s="194">
        <v>5042</v>
      </c>
      <c r="E525" s="233" t="str">
        <f>IF(VLOOKUP($B:$B,'S25 Warehouse Sale Product List'!$A:$F,6,FALSE)="","",VLOOKUP($B:$B,'S25 Warehouse Sale Product List'!$A:$F,6,FALSE))</f>
        <v/>
      </c>
      <c r="F525" s="234"/>
      <c r="G525"/>
    </row>
    <row r="526" spans="1:7" ht="15.75" x14ac:dyDescent="0.25">
      <c r="A526" s="194">
        <v>17211266</v>
      </c>
      <c r="B526" s="193">
        <v>9781804536421</v>
      </c>
      <c r="C526" s="256" t="s">
        <v>586</v>
      </c>
      <c r="D526" s="194">
        <v>5092</v>
      </c>
      <c r="E526" s="233" t="str">
        <f>IF(VLOOKUP($B:$B,'S25 Warehouse Sale Product List'!$A:$F,6,FALSE)="","",VLOOKUP($B:$B,'S25 Warehouse Sale Product List'!$A:$F,6,FALSE))</f>
        <v/>
      </c>
      <c r="F526" s="234"/>
      <c r="G526"/>
    </row>
    <row r="527" spans="1:7" ht="15.75" x14ac:dyDescent="0.25">
      <c r="A527" s="194">
        <v>69178375</v>
      </c>
      <c r="B527" s="193">
        <v>9781936310746</v>
      </c>
      <c r="C527" s="256" t="s">
        <v>152</v>
      </c>
      <c r="D527" s="194">
        <v>9081</v>
      </c>
      <c r="E527" s="233" t="str">
        <f>IF(VLOOKUP($B:$B,'S25 Warehouse Sale Product List'!$A:$F,6,FALSE)="","",VLOOKUP($B:$B,'S25 Warehouse Sale Product List'!$A:$F,6,FALSE))</f>
        <v/>
      </c>
      <c r="F527" s="234"/>
      <c r="G527"/>
    </row>
    <row r="528" spans="1:7" ht="15.75" x14ac:dyDescent="0.25">
      <c r="A528" s="194">
        <v>39749902</v>
      </c>
      <c r="B528" s="193">
        <v>9781546138600</v>
      </c>
      <c r="C528" s="256" t="s">
        <v>712</v>
      </c>
      <c r="D528" s="194">
        <v>4071</v>
      </c>
      <c r="E528" s="233" t="str">
        <f>IF(VLOOKUP($B:$B,'S25 Warehouse Sale Product List'!$A:$F,6,FALSE)="","",VLOOKUP($B:$B,'S25 Warehouse Sale Product List'!$A:$F,6,FALSE))</f>
        <v/>
      </c>
      <c r="F528" s="234"/>
      <c r="G528"/>
    </row>
    <row r="529" spans="1:7" ht="15.75" x14ac:dyDescent="0.25">
      <c r="A529" s="194">
        <v>78750475</v>
      </c>
      <c r="B529" s="193">
        <v>9781637276938</v>
      </c>
      <c r="C529" s="256" t="s">
        <v>713</v>
      </c>
      <c r="D529" s="194">
        <v>5042</v>
      </c>
      <c r="E529" s="233" t="str">
        <f>IF(VLOOKUP($B:$B,'S25 Warehouse Sale Product List'!$A:$F,6,FALSE)="","",VLOOKUP($B:$B,'S25 Warehouse Sale Product List'!$A:$F,6,FALSE))</f>
        <v/>
      </c>
      <c r="F529" s="234"/>
      <c r="G529"/>
    </row>
    <row r="530" spans="1:7" ht="15.75" x14ac:dyDescent="0.25">
      <c r="A530" s="194">
        <v>71460557</v>
      </c>
      <c r="B530" s="193">
        <v>9781338835618</v>
      </c>
      <c r="C530" s="256" t="s">
        <v>895</v>
      </c>
      <c r="D530" s="194">
        <v>6081</v>
      </c>
      <c r="E530" s="233" t="str">
        <f>IF(VLOOKUP($B:$B,'S25 Warehouse Sale Product List'!$A:$F,6,FALSE)="","",VLOOKUP($B:$B,'S25 Warehouse Sale Product List'!$A:$F,6,FALSE))</f>
        <v/>
      </c>
      <c r="F530" s="234"/>
      <c r="G530"/>
    </row>
    <row r="531" spans="1:7" ht="15.75" x14ac:dyDescent="0.25">
      <c r="A531" s="194">
        <v>28540311</v>
      </c>
      <c r="B531" s="193">
        <v>9781338777215</v>
      </c>
      <c r="C531" s="256" t="s">
        <v>896</v>
      </c>
      <c r="D531" s="194">
        <v>6092</v>
      </c>
      <c r="E531" s="233" t="str">
        <f>IF(VLOOKUP($B:$B,'S25 Warehouse Sale Product List'!$A:$F,6,FALSE)="","",VLOOKUP($B:$B,'S25 Warehouse Sale Product List'!$A:$F,6,FALSE))</f>
        <v/>
      </c>
      <c r="F531" s="234"/>
      <c r="G531"/>
    </row>
    <row r="532" spans="1:7" ht="15.75" x14ac:dyDescent="0.25">
      <c r="A532" s="194">
        <v>26706409</v>
      </c>
      <c r="B532" s="193">
        <v>9781338660456</v>
      </c>
      <c r="C532" s="256" t="s">
        <v>286</v>
      </c>
      <c r="D532" s="194">
        <v>10101</v>
      </c>
      <c r="E532" s="233" t="str">
        <f>IF(VLOOKUP($B:$B,'S25 Warehouse Sale Product List'!$A:$F,6,FALSE)="","",VLOOKUP($B:$B,'S25 Warehouse Sale Product List'!$A:$F,6,FALSE))</f>
        <v/>
      </c>
      <c r="F532" s="234"/>
      <c r="G532"/>
    </row>
    <row r="533" spans="1:7" ht="15.75" x14ac:dyDescent="0.25">
      <c r="A533" s="194">
        <v>93771422</v>
      </c>
      <c r="B533" s="193">
        <v>9781443198868</v>
      </c>
      <c r="C533" s="256" t="s">
        <v>287</v>
      </c>
      <c r="D533" s="194">
        <v>10111</v>
      </c>
      <c r="E533" s="233" t="str">
        <f>IF(VLOOKUP($B:$B,'S25 Warehouse Sale Product List'!$A:$F,6,FALSE)="","",VLOOKUP($B:$B,'S25 Warehouse Sale Product List'!$A:$F,6,FALSE))</f>
        <v/>
      </c>
      <c r="F533" s="234"/>
      <c r="G533"/>
    </row>
    <row r="534" spans="1:7" ht="15.75" x14ac:dyDescent="0.25">
      <c r="A534" s="194">
        <v>42786163</v>
      </c>
      <c r="B534" s="193">
        <v>9781546138495</v>
      </c>
      <c r="C534" s="256" t="s">
        <v>714</v>
      </c>
      <c r="D534" s="194">
        <v>9091</v>
      </c>
      <c r="E534" s="233" t="str">
        <f>IF(VLOOKUP($B:$B,'S25 Warehouse Sale Product List'!$A:$F,6,FALSE)="","",VLOOKUP($B:$B,'S25 Warehouse Sale Product List'!$A:$F,6,FALSE))</f>
        <v/>
      </c>
      <c r="F534" s="234"/>
      <c r="G534"/>
    </row>
    <row r="535" spans="1:7" ht="15.75" x14ac:dyDescent="0.25">
      <c r="A535" s="194">
        <v>18095645</v>
      </c>
      <c r="B535" s="193">
        <v>9781546148548</v>
      </c>
      <c r="C535" s="256" t="s">
        <v>897</v>
      </c>
      <c r="D535" s="194">
        <v>3082</v>
      </c>
      <c r="E535" s="233" t="str">
        <f>IF(VLOOKUP($B:$B,'S25 Warehouse Sale Product List'!$A:$F,6,FALSE)="","",VLOOKUP($B:$B,'S25 Warehouse Sale Product List'!$A:$F,6,FALSE))</f>
        <v/>
      </c>
      <c r="F535" s="234"/>
      <c r="G535"/>
    </row>
    <row r="536" spans="1:7" ht="15.75" x14ac:dyDescent="0.25">
      <c r="A536" s="194">
        <v>48392144</v>
      </c>
      <c r="B536" s="193">
        <v>9781604642773</v>
      </c>
      <c r="C536" s="256" t="s">
        <v>288</v>
      </c>
      <c r="D536" s="194">
        <v>2042</v>
      </c>
      <c r="E536" s="233" t="str">
        <f>IF(VLOOKUP($B:$B,'S25 Warehouse Sale Product List'!$A:$F,6,FALSE)="","",VLOOKUP($B:$B,'S25 Warehouse Sale Product List'!$A:$F,6,FALSE))</f>
        <v/>
      </c>
      <c r="F536" s="234"/>
      <c r="G536"/>
    </row>
    <row r="537" spans="1:7" ht="15.75" x14ac:dyDescent="0.25">
      <c r="A537" s="194">
        <v>72877004</v>
      </c>
      <c r="B537" s="193">
        <v>9781546114635</v>
      </c>
      <c r="C537" s="256" t="s">
        <v>587</v>
      </c>
      <c r="D537" s="194">
        <v>10111</v>
      </c>
      <c r="E537" s="233" t="str">
        <f>IF(VLOOKUP($B:$B,'S25 Warehouse Sale Product List'!$A:$F,6,FALSE)="","",VLOOKUP($B:$B,'S25 Warehouse Sale Product List'!$A:$F,6,FALSE))</f>
        <v/>
      </c>
      <c r="F537" s="234"/>
      <c r="G537"/>
    </row>
    <row r="538" spans="1:7" ht="15.75" x14ac:dyDescent="0.25">
      <c r="A538" s="194">
        <v>60573749</v>
      </c>
      <c r="B538" s="193">
        <v>9781546171706</v>
      </c>
      <c r="C538" s="256" t="s">
        <v>898</v>
      </c>
      <c r="D538" s="194">
        <v>4061</v>
      </c>
      <c r="E538" s="233" t="str">
        <f>IF(VLOOKUP($B:$B,'S25 Warehouse Sale Product List'!$A:$F,6,FALSE)="","",VLOOKUP($B:$B,'S25 Warehouse Sale Product List'!$A:$F,6,FALSE))</f>
        <v/>
      </c>
      <c r="F538" s="234"/>
      <c r="G538"/>
    </row>
    <row r="539" spans="1:7" ht="15.75" x14ac:dyDescent="0.25">
      <c r="A539" s="194">
        <v>3613115</v>
      </c>
      <c r="B539" s="193">
        <v>9781534480483</v>
      </c>
      <c r="C539" s="256" t="s">
        <v>289</v>
      </c>
      <c r="D539" s="194">
        <v>10062</v>
      </c>
      <c r="E539" s="233" t="str">
        <f>IF(VLOOKUP($B:$B,'S25 Warehouse Sale Product List'!$A:$F,6,FALSE)="","",VLOOKUP($B:$B,'S25 Warehouse Sale Product List'!$A:$F,6,FALSE))</f>
        <v/>
      </c>
      <c r="F539" s="234"/>
      <c r="G539"/>
    </row>
    <row r="540" spans="1:7" ht="15.75" x14ac:dyDescent="0.25">
      <c r="A540" s="194">
        <v>42559318</v>
      </c>
      <c r="B540" s="193">
        <v>9781907083457</v>
      </c>
      <c r="C540" s="256" t="s">
        <v>588</v>
      </c>
      <c r="D540" s="194">
        <v>2062</v>
      </c>
      <c r="E540" s="233" t="str">
        <f>IF(VLOOKUP($B:$B,'S25 Warehouse Sale Product List'!$A:$F,6,FALSE)="","",VLOOKUP($B:$B,'S25 Warehouse Sale Product List'!$A:$F,6,FALSE))</f>
        <v/>
      </c>
      <c r="F540" s="234"/>
      <c r="G540"/>
    </row>
    <row r="541" spans="1:7" ht="15.75" x14ac:dyDescent="0.25">
      <c r="A541" s="194">
        <v>58239237</v>
      </c>
      <c r="B541" s="193">
        <v>9781546165118</v>
      </c>
      <c r="C541" s="256" t="s">
        <v>899</v>
      </c>
      <c r="D541" s="194">
        <v>9031</v>
      </c>
      <c r="E541" s="233" t="str">
        <f>IF(VLOOKUP($B:$B,'S25 Warehouse Sale Product List'!$A:$F,6,FALSE)="","",VLOOKUP($B:$B,'S25 Warehouse Sale Product List'!$A:$F,6,FALSE))</f>
        <v/>
      </c>
      <c r="F541" s="234"/>
      <c r="G541"/>
    </row>
    <row r="542" spans="1:7" ht="15.75" x14ac:dyDescent="0.25">
      <c r="A542" s="194">
        <v>25627029</v>
      </c>
      <c r="B542" s="193">
        <v>9781338574968</v>
      </c>
      <c r="C542" s="256" t="s">
        <v>290</v>
      </c>
      <c r="D542" s="194">
        <v>10062</v>
      </c>
      <c r="E542" s="233" t="str">
        <f>IF(VLOOKUP($B:$B,'S25 Warehouse Sale Product List'!$A:$F,6,FALSE)="","",VLOOKUP($B:$B,'S25 Warehouse Sale Product List'!$A:$F,6,FALSE))</f>
        <v/>
      </c>
      <c r="F542" s="234"/>
      <c r="G542"/>
    </row>
    <row r="543" spans="1:7" ht="15.75" x14ac:dyDescent="0.25">
      <c r="A543" s="194">
        <v>81898566</v>
      </c>
      <c r="B543" s="193">
        <v>9781338045840</v>
      </c>
      <c r="C543" s="256" t="s">
        <v>715</v>
      </c>
      <c r="D543" s="194">
        <v>6091</v>
      </c>
      <c r="E543" s="233" t="str">
        <f>IF(VLOOKUP($B:$B,'S25 Warehouse Sale Product List'!$A:$F,6,FALSE)="","",VLOOKUP($B:$B,'S25 Warehouse Sale Product List'!$A:$F,6,FALSE))</f>
        <v/>
      </c>
      <c r="F543" s="234"/>
      <c r="G543"/>
    </row>
    <row r="544" spans="1:7" ht="15.75" x14ac:dyDescent="0.25">
      <c r="A544" s="194">
        <v>23521579</v>
      </c>
      <c r="B544" s="193">
        <v>9780063417717</v>
      </c>
      <c r="C544" s="256" t="s">
        <v>716</v>
      </c>
      <c r="D544" s="194">
        <v>3061</v>
      </c>
      <c r="E544" s="233" t="str">
        <f>IF(VLOOKUP($B:$B,'S25 Warehouse Sale Product List'!$A:$F,6,FALSE)="","",VLOOKUP($B:$B,'S25 Warehouse Sale Product List'!$A:$F,6,FALSE))</f>
        <v/>
      </c>
      <c r="F544" s="234"/>
      <c r="G544"/>
    </row>
    <row r="545" spans="1:7" ht="15.75" x14ac:dyDescent="0.25">
      <c r="A545" s="194">
        <v>68459710</v>
      </c>
      <c r="B545" s="193">
        <v>9781338879421</v>
      </c>
      <c r="C545" s="256" t="s">
        <v>900</v>
      </c>
      <c r="D545" s="194">
        <v>6071</v>
      </c>
      <c r="E545" s="233" t="str">
        <f>IF(VLOOKUP($B:$B,'S25 Warehouse Sale Product List'!$A:$F,6,FALSE)="","",VLOOKUP($B:$B,'S25 Warehouse Sale Product List'!$A:$F,6,FALSE))</f>
        <v/>
      </c>
      <c r="F545" s="234"/>
      <c r="G545"/>
    </row>
    <row r="546" spans="1:7" ht="15.75" x14ac:dyDescent="0.25">
      <c r="A546" s="194">
        <v>76981953</v>
      </c>
      <c r="B546" s="193">
        <v>9781546138419</v>
      </c>
      <c r="C546" s="256" t="s">
        <v>717</v>
      </c>
      <c r="D546" s="194">
        <v>9061</v>
      </c>
      <c r="E546" s="233" t="str">
        <f>IF(VLOOKUP($B:$B,'S25 Warehouse Sale Product List'!$A:$F,6,FALSE)="","",VLOOKUP($B:$B,'S25 Warehouse Sale Product List'!$A:$F,6,FALSE))</f>
        <v/>
      </c>
      <c r="F546" s="234"/>
      <c r="G546"/>
    </row>
    <row r="547" spans="1:7" ht="15.75" x14ac:dyDescent="0.25">
      <c r="A547" s="194">
        <v>57553947</v>
      </c>
      <c r="B547" s="193">
        <v>9781804538449</v>
      </c>
      <c r="C547" s="256" t="s">
        <v>901</v>
      </c>
      <c r="D547" s="194">
        <v>9032</v>
      </c>
      <c r="E547" s="233" t="str">
        <f>IF(VLOOKUP($B:$B,'S25 Warehouse Sale Product List'!$A:$F,6,FALSE)="","",VLOOKUP($B:$B,'S25 Warehouse Sale Product List'!$A:$F,6,FALSE))</f>
        <v/>
      </c>
      <c r="F547" s="234"/>
      <c r="G547"/>
    </row>
    <row r="548" spans="1:7" ht="15.75" x14ac:dyDescent="0.25">
      <c r="A548" s="194">
        <v>97423187</v>
      </c>
      <c r="B548" s="193">
        <v>9781546166610</v>
      </c>
      <c r="C548" s="256" t="s">
        <v>902</v>
      </c>
      <c r="D548" s="194">
        <v>4071</v>
      </c>
      <c r="E548" s="233" t="str">
        <f>IF(VLOOKUP($B:$B,'S25 Warehouse Sale Product List'!$A:$F,6,FALSE)="","",VLOOKUP($B:$B,'S25 Warehouse Sale Product List'!$A:$F,6,FALSE))</f>
        <v/>
      </c>
      <c r="F548" s="234"/>
      <c r="G548"/>
    </row>
    <row r="549" spans="1:7" ht="15.75" x14ac:dyDescent="0.25">
      <c r="A549" s="194">
        <v>30535039</v>
      </c>
      <c r="B549" s="193">
        <v>9781338883077</v>
      </c>
      <c r="C549" s="256" t="s">
        <v>589</v>
      </c>
      <c r="D549" s="194">
        <v>6081</v>
      </c>
      <c r="E549" s="233" t="str">
        <f>IF(VLOOKUP($B:$B,'S25 Warehouse Sale Product List'!$A:$F,6,FALSE)="","",VLOOKUP($B:$B,'S25 Warehouse Sale Product List'!$A:$F,6,FALSE))</f>
        <v/>
      </c>
      <c r="F549" s="234"/>
      <c r="G549"/>
    </row>
    <row r="550" spans="1:7" ht="15.75" x14ac:dyDescent="0.25">
      <c r="A550" s="194">
        <v>17089073</v>
      </c>
      <c r="B550" s="193">
        <v>9781546110378</v>
      </c>
      <c r="C550" s="256" t="s">
        <v>718</v>
      </c>
      <c r="D550" s="194">
        <v>6081</v>
      </c>
      <c r="E550" s="233" t="str">
        <f>IF(VLOOKUP($B:$B,'S25 Warehouse Sale Product List'!$A:$F,6,FALSE)="","",VLOOKUP($B:$B,'S25 Warehouse Sale Product List'!$A:$F,6,FALSE))</f>
        <v/>
      </c>
      <c r="F550" s="234"/>
      <c r="G550"/>
    </row>
    <row r="551" spans="1:7" ht="15.75" x14ac:dyDescent="0.25">
      <c r="A551" s="194">
        <v>22490477</v>
      </c>
      <c r="B551" s="193">
        <v>9781546127826</v>
      </c>
      <c r="C551" s="256" t="s">
        <v>422</v>
      </c>
      <c r="D551" s="194">
        <v>6091</v>
      </c>
      <c r="E551" s="233" t="str">
        <f>IF(VLOOKUP($B:$B,'S25 Warehouse Sale Product List'!$A:$F,6,FALSE)="","",VLOOKUP($B:$B,'S25 Warehouse Sale Product List'!$A:$F,6,FALSE))</f>
        <v/>
      </c>
      <c r="F551" s="234"/>
      <c r="G551"/>
    </row>
    <row r="552" spans="1:7" ht="15.75" x14ac:dyDescent="0.25">
      <c r="A552" s="194">
        <v>70809403</v>
      </c>
      <c r="B552" s="193">
        <v>9781339037424</v>
      </c>
      <c r="C552" s="256" t="s">
        <v>291</v>
      </c>
      <c r="D552" s="194">
        <v>10102</v>
      </c>
      <c r="E552" s="233" t="str">
        <f>IF(VLOOKUP($B:$B,'S25 Warehouse Sale Product List'!$A:$F,6,FALSE)="","",VLOOKUP($B:$B,'S25 Warehouse Sale Product List'!$A:$F,6,FALSE))</f>
        <v/>
      </c>
      <c r="F552" s="234"/>
      <c r="G552"/>
    </row>
    <row r="553" spans="1:7" ht="15.75" x14ac:dyDescent="0.25">
      <c r="A553" s="194">
        <v>34447798</v>
      </c>
      <c r="B553" s="193">
        <v>9781039711020</v>
      </c>
      <c r="C553" s="256" t="s">
        <v>903</v>
      </c>
      <c r="D553" s="194">
        <v>6022</v>
      </c>
      <c r="E553" s="233" t="str">
        <f>IF(VLOOKUP($B:$B,'S25 Warehouse Sale Product List'!$A:$F,6,FALSE)="","",VLOOKUP($B:$B,'S25 Warehouse Sale Product List'!$A:$F,6,FALSE))</f>
        <v/>
      </c>
      <c r="F553" s="234"/>
      <c r="G553"/>
    </row>
    <row r="554" spans="1:7" ht="15.75" x14ac:dyDescent="0.25">
      <c r="A554" s="194">
        <v>73159483</v>
      </c>
      <c r="B554" s="193">
        <v>9781338738605</v>
      </c>
      <c r="C554" s="256" t="s">
        <v>292</v>
      </c>
      <c r="D554" s="194">
        <v>10061</v>
      </c>
      <c r="E554" s="233" t="str">
        <f>IF(VLOOKUP($B:$B,'S25 Warehouse Sale Product List'!$A:$F,6,FALSE)="","",VLOOKUP($B:$B,'S25 Warehouse Sale Product List'!$A:$F,6,FALSE))</f>
        <v/>
      </c>
      <c r="F554" s="234"/>
      <c r="G554"/>
    </row>
    <row r="555" spans="1:7" ht="15.75" x14ac:dyDescent="0.25">
      <c r="A555" s="194">
        <v>92744396</v>
      </c>
      <c r="B555" s="193">
        <v>9781338788686</v>
      </c>
      <c r="C555" s="256" t="s">
        <v>423</v>
      </c>
      <c r="D555" s="194">
        <v>10111</v>
      </c>
      <c r="E555" s="233" t="str">
        <f>IF(VLOOKUP($B:$B,'S25 Warehouse Sale Product List'!$A:$F,6,FALSE)="","",VLOOKUP($B:$B,'S25 Warehouse Sale Product List'!$A:$F,6,FALSE))</f>
        <v/>
      </c>
      <c r="F555" s="234"/>
      <c r="G555"/>
    </row>
    <row r="556" spans="1:7" ht="15.75" x14ac:dyDescent="0.25">
      <c r="A556" s="194">
        <v>13109047</v>
      </c>
      <c r="B556" s="193">
        <v>9781546180210</v>
      </c>
      <c r="C556" s="256" t="s">
        <v>719</v>
      </c>
      <c r="D556" s="194">
        <v>4061</v>
      </c>
      <c r="E556" s="233" t="str">
        <f>IF(VLOOKUP($B:$B,'S25 Warehouse Sale Product List'!$A:$F,6,FALSE)="","",VLOOKUP($B:$B,'S25 Warehouse Sale Product List'!$A:$F,6,FALSE))</f>
        <v/>
      </c>
      <c r="F556" s="234"/>
      <c r="G556"/>
    </row>
    <row r="557" spans="1:7" ht="15.75" x14ac:dyDescent="0.25">
      <c r="A557" s="194">
        <v>58017831</v>
      </c>
      <c r="B557" s="193">
        <v>9781974747146</v>
      </c>
      <c r="C557" s="256" t="s">
        <v>904</v>
      </c>
      <c r="D557" s="194">
        <v>6041</v>
      </c>
      <c r="E557" s="233" t="str">
        <f>IF(VLOOKUP($B:$B,'S25 Warehouse Sale Product List'!$A:$F,6,FALSE)="","",VLOOKUP($B:$B,'S25 Warehouse Sale Product List'!$A:$F,6,FALSE))</f>
        <v/>
      </c>
      <c r="F557" s="234"/>
      <c r="G557"/>
    </row>
    <row r="558" spans="1:7" ht="15.75" x14ac:dyDescent="0.25">
      <c r="A558" s="194">
        <v>90767011</v>
      </c>
      <c r="B558" s="193">
        <v>9781506747033</v>
      </c>
      <c r="C558" s="256" t="s">
        <v>590</v>
      </c>
      <c r="D558" s="194">
        <v>10102</v>
      </c>
      <c r="E558" s="233" t="str">
        <f>IF(VLOOKUP($B:$B,'S25 Warehouse Sale Product List'!$A:$F,6,FALSE)="","",VLOOKUP($B:$B,'S25 Warehouse Sale Product List'!$A:$F,6,FALSE))</f>
        <v/>
      </c>
      <c r="F558" s="234"/>
      <c r="G558"/>
    </row>
    <row r="559" spans="1:7" ht="15.75" x14ac:dyDescent="0.25">
      <c r="A559" s="194">
        <v>89817647</v>
      </c>
      <c r="B559" s="193">
        <v>9781546166627</v>
      </c>
      <c r="C559" s="256" t="s">
        <v>905</v>
      </c>
      <c r="D559" s="194">
        <v>3082</v>
      </c>
      <c r="E559" s="233" t="str">
        <f>IF(VLOOKUP($B:$B,'S25 Warehouse Sale Product List'!$A:$F,6,FALSE)="","",VLOOKUP($B:$B,'S25 Warehouse Sale Product List'!$A:$F,6,FALSE))</f>
        <v/>
      </c>
      <c r="F559" s="234"/>
      <c r="G559"/>
    </row>
    <row r="560" spans="1:7" ht="15.75" x14ac:dyDescent="0.25">
      <c r="A560" s="194">
        <v>52984419</v>
      </c>
      <c r="B560" s="193">
        <v>9781546104452</v>
      </c>
      <c r="C560" s="256" t="s">
        <v>906</v>
      </c>
      <c r="D560" s="194">
        <v>6072</v>
      </c>
      <c r="E560" s="233" t="str">
        <f>IF(VLOOKUP($B:$B,'S25 Warehouse Sale Product List'!$A:$F,6,FALSE)="","",VLOOKUP($B:$B,'S25 Warehouse Sale Product List'!$A:$F,6,FALSE))</f>
        <v/>
      </c>
      <c r="F560" s="234"/>
      <c r="G560"/>
    </row>
    <row r="561" spans="1:7" ht="15.75" x14ac:dyDescent="0.25">
      <c r="A561" s="194">
        <v>87776629</v>
      </c>
      <c r="B561" s="193">
        <v>9781339032313</v>
      </c>
      <c r="C561" s="256" t="s">
        <v>424</v>
      </c>
      <c r="D561" s="194">
        <v>4091</v>
      </c>
      <c r="E561" s="233" t="str">
        <f>IF(VLOOKUP($B:$B,'S25 Warehouse Sale Product List'!$A:$F,6,FALSE)="","",VLOOKUP($B:$B,'S25 Warehouse Sale Product List'!$A:$F,6,FALSE))</f>
        <v/>
      </c>
      <c r="F561" s="234"/>
      <c r="G561"/>
    </row>
    <row r="562" spans="1:7" ht="15.75" x14ac:dyDescent="0.25">
      <c r="A562" s="194">
        <v>55578649</v>
      </c>
      <c r="B562" s="193">
        <v>9781039711983</v>
      </c>
      <c r="C562" s="256" t="s">
        <v>907</v>
      </c>
      <c r="D562" s="194">
        <v>3061</v>
      </c>
      <c r="E562" s="233" t="str">
        <f>IF(VLOOKUP($B:$B,'S25 Warehouse Sale Product List'!$A:$F,6,FALSE)="","",VLOOKUP($B:$B,'S25 Warehouse Sale Product List'!$A:$F,6,FALSE))</f>
        <v/>
      </c>
      <c r="F562" s="234"/>
      <c r="G562"/>
    </row>
    <row r="563" spans="1:7" ht="15.75" x14ac:dyDescent="0.25">
      <c r="A563" s="194">
        <v>99355021</v>
      </c>
      <c r="B563" s="193">
        <v>9781665979634</v>
      </c>
      <c r="C563" s="256" t="s">
        <v>720</v>
      </c>
      <c r="D563" s="194">
        <v>4061</v>
      </c>
      <c r="E563" s="233" t="str">
        <f>IF(VLOOKUP($B:$B,'S25 Warehouse Sale Product List'!$A:$F,6,FALSE)="","",VLOOKUP($B:$B,'S25 Warehouse Sale Product List'!$A:$F,6,FALSE))</f>
        <v/>
      </c>
      <c r="F563" s="234"/>
      <c r="G563"/>
    </row>
    <row r="564" spans="1:7" ht="15.75" x14ac:dyDescent="0.25">
      <c r="A564" s="194">
        <v>73459380</v>
      </c>
      <c r="B564" s="193">
        <v>9781546165101</v>
      </c>
      <c r="C564" s="256" t="s">
        <v>908</v>
      </c>
      <c r="D564" s="194">
        <v>9082</v>
      </c>
      <c r="E564" s="233" t="str">
        <f>IF(VLOOKUP($B:$B,'S25 Warehouse Sale Product List'!$A:$F,6,FALSE)="","",VLOOKUP($B:$B,'S25 Warehouse Sale Product List'!$A:$F,6,FALSE))</f>
        <v/>
      </c>
      <c r="F564" s="234"/>
      <c r="G564"/>
    </row>
    <row r="565" spans="1:7" ht="15.75" x14ac:dyDescent="0.25">
      <c r="A565" s="194">
        <v>40307216</v>
      </c>
      <c r="B565" s="193">
        <v>9781546121985</v>
      </c>
      <c r="C565" s="256" t="s">
        <v>721</v>
      </c>
      <c r="D565" s="194">
        <v>4071</v>
      </c>
      <c r="E565" s="233" t="str">
        <f>IF(VLOOKUP($B:$B,'S25 Warehouse Sale Product List'!$A:$F,6,FALSE)="","",VLOOKUP($B:$B,'S25 Warehouse Sale Product List'!$A:$F,6,FALSE))</f>
        <v/>
      </c>
      <c r="F565" s="234"/>
      <c r="G565"/>
    </row>
    <row r="566" spans="1:7" ht="15.75" x14ac:dyDescent="0.25">
      <c r="A566" s="194">
        <v>52106155</v>
      </c>
      <c r="B566" s="193">
        <v>9781338859454</v>
      </c>
      <c r="C566" s="256" t="s">
        <v>722</v>
      </c>
      <c r="D566" s="194">
        <v>4081</v>
      </c>
      <c r="E566" s="233" t="str">
        <f>IF(VLOOKUP($B:$B,'S25 Warehouse Sale Product List'!$A:$F,6,FALSE)="","",VLOOKUP($B:$B,'S25 Warehouse Sale Product List'!$A:$F,6,FALSE))</f>
        <v/>
      </c>
      <c r="F566" s="234"/>
      <c r="G566"/>
    </row>
    <row r="567" spans="1:7" ht="15.75" x14ac:dyDescent="0.25">
      <c r="A567" s="194">
        <v>75946132</v>
      </c>
      <c r="B567" s="193">
        <v>9781804538685</v>
      </c>
      <c r="C567" s="256" t="s">
        <v>909</v>
      </c>
      <c r="D567" s="194">
        <v>5092</v>
      </c>
      <c r="E567" s="233" t="str">
        <f>IF(VLOOKUP($B:$B,'S25 Warehouse Sale Product List'!$A:$F,6,FALSE)="","",VLOOKUP($B:$B,'S25 Warehouse Sale Product List'!$A:$F,6,FALSE))</f>
        <v/>
      </c>
      <c r="F567" s="234"/>
      <c r="G567"/>
    </row>
    <row r="568" spans="1:7" ht="15.75" x14ac:dyDescent="0.25">
      <c r="A568" s="194">
        <v>87644228</v>
      </c>
      <c r="B568" s="193">
        <v>9781546120643</v>
      </c>
      <c r="C568" s="256" t="s">
        <v>591</v>
      </c>
      <c r="D568" s="194">
        <v>9021</v>
      </c>
      <c r="E568" s="233" t="str">
        <f>IF(VLOOKUP($B:$B,'S25 Warehouse Sale Product List'!$A:$F,6,FALSE)="","",VLOOKUP($B:$B,'S25 Warehouse Sale Product List'!$A:$F,6,FALSE))</f>
        <v/>
      </c>
      <c r="F568" s="234"/>
      <c r="G568"/>
    </row>
    <row r="569" spans="1:7" ht="15.75" x14ac:dyDescent="0.25">
      <c r="A569" s="194">
        <v>55353810</v>
      </c>
      <c r="B569" s="193">
        <v>9781339042534</v>
      </c>
      <c r="C569" s="256" t="s">
        <v>592</v>
      </c>
      <c r="D569" s="194">
        <v>6071</v>
      </c>
      <c r="E569" s="233" t="str">
        <f>IF(VLOOKUP($B:$B,'S25 Warehouse Sale Product List'!$A:$F,6,FALSE)="","",VLOOKUP($B:$B,'S25 Warehouse Sale Product List'!$A:$F,6,FALSE))</f>
        <v/>
      </c>
      <c r="F569" s="234"/>
      <c r="G569"/>
    </row>
    <row r="570" spans="1:7" ht="15.75" x14ac:dyDescent="0.25">
      <c r="A570" s="194">
        <v>40189951</v>
      </c>
      <c r="B570" s="193">
        <v>9781546146742</v>
      </c>
      <c r="C570" s="256" t="s">
        <v>910</v>
      </c>
      <c r="D570" s="194">
        <v>3061</v>
      </c>
      <c r="E570" s="233" t="str">
        <f>IF(VLOOKUP($B:$B,'S25 Warehouse Sale Product List'!$A:$F,6,FALSE)="","",VLOOKUP($B:$B,'S25 Warehouse Sale Product List'!$A:$F,6,FALSE))</f>
        <v/>
      </c>
      <c r="F570" s="234"/>
      <c r="G570"/>
    </row>
    <row r="571" spans="1:7" ht="15.75" x14ac:dyDescent="0.25">
      <c r="A571" s="194">
        <v>75717031</v>
      </c>
      <c r="B571" s="193">
        <v>9781339041193</v>
      </c>
      <c r="C571" s="256" t="s">
        <v>293</v>
      </c>
      <c r="D571" s="194">
        <v>6072</v>
      </c>
      <c r="E571" s="233" t="str">
        <f>IF(VLOOKUP($B:$B,'S25 Warehouse Sale Product List'!$A:$F,6,FALSE)="","",VLOOKUP($B:$B,'S25 Warehouse Sale Product List'!$A:$F,6,FALSE))</f>
        <v/>
      </c>
      <c r="F571" s="234"/>
      <c r="G571"/>
    </row>
    <row r="572" spans="1:7" ht="15.75" x14ac:dyDescent="0.25">
      <c r="A572" s="194">
        <v>31371023</v>
      </c>
      <c r="B572" s="193">
        <v>9781338752502</v>
      </c>
      <c r="C572" s="256" t="s">
        <v>425</v>
      </c>
      <c r="D572" s="194">
        <v>6091</v>
      </c>
      <c r="E572" s="233" t="str">
        <f>IF(VLOOKUP($B:$B,'S25 Warehouse Sale Product List'!$A:$F,6,FALSE)="","",VLOOKUP($B:$B,'S25 Warehouse Sale Product List'!$A:$F,6,FALSE))</f>
        <v/>
      </c>
      <c r="F572" s="234"/>
      <c r="G572"/>
    </row>
    <row r="573" spans="1:7" ht="15.75" x14ac:dyDescent="0.25">
      <c r="A573" s="194">
        <v>80858998</v>
      </c>
      <c r="B573" s="193">
        <v>9781443187701</v>
      </c>
      <c r="C573" s="256" t="s">
        <v>294</v>
      </c>
      <c r="D573" s="194">
        <v>4081</v>
      </c>
      <c r="E573" s="233" t="str">
        <f>IF(VLOOKUP($B:$B,'S25 Warehouse Sale Product List'!$A:$F,6,FALSE)="","",VLOOKUP($B:$B,'S25 Warehouse Sale Product List'!$A:$F,6,FALSE))</f>
        <v/>
      </c>
      <c r="F573" s="234"/>
      <c r="G573"/>
    </row>
    <row r="574" spans="1:7" ht="15.75" x14ac:dyDescent="0.25">
      <c r="A574" s="194">
        <v>30632365</v>
      </c>
      <c r="B574" s="193">
        <v>9798887241043</v>
      </c>
      <c r="C574" s="256" t="s">
        <v>426</v>
      </c>
      <c r="D574" s="194">
        <v>6061</v>
      </c>
      <c r="E574" s="233" t="str">
        <f>IF(VLOOKUP($B:$B,'S25 Warehouse Sale Product List'!$A:$F,6,FALSE)="","",VLOOKUP($B:$B,'S25 Warehouse Sale Product List'!$A:$F,6,FALSE))</f>
        <v/>
      </c>
      <c r="F574" s="234"/>
      <c r="G574"/>
    </row>
    <row r="575" spans="1:7" ht="15.75" x14ac:dyDescent="0.25">
      <c r="A575" s="194">
        <v>15261026</v>
      </c>
      <c r="B575" s="193">
        <v>9798887244020</v>
      </c>
      <c r="C575" s="256" t="s">
        <v>911</v>
      </c>
      <c r="D575" s="194">
        <v>6062</v>
      </c>
      <c r="E575" s="233" t="str">
        <f>IF(VLOOKUP($B:$B,'S25 Warehouse Sale Product List'!$A:$F,6,FALSE)="","",VLOOKUP($B:$B,'S25 Warehouse Sale Product List'!$A:$F,6,FALSE))</f>
        <v/>
      </c>
      <c r="F575" s="234"/>
      <c r="G575"/>
    </row>
    <row r="576" spans="1:7" ht="15.75" x14ac:dyDescent="0.25">
      <c r="A576" s="194">
        <v>39392685</v>
      </c>
      <c r="B576" s="193">
        <v>9781338849325</v>
      </c>
      <c r="C576" s="256" t="s">
        <v>723</v>
      </c>
      <c r="D576" s="194">
        <v>6091</v>
      </c>
      <c r="E576" s="233" t="str">
        <f>IF(VLOOKUP($B:$B,'S25 Warehouse Sale Product List'!$A:$F,6,FALSE)="","",VLOOKUP($B:$B,'S25 Warehouse Sale Product List'!$A:$F,6,FALSE))</f>
        <v/>
      </c>
      <c r="F576" s="234"/>
      <c r="G576"/>
    </row>
    <row r="577" spans="1:7" ht="15.75" x14ac:dyDescent="0.25">
      <c r="A577" s="194">
        <v>11093251</v>
      </c>
      <c r="B577" s="193">
        <v>9781546122609</v>
      </c>
      <c r="C577" s="256" t="s">
        <v>593</v>
      </c>
      <c r="D577" s="194">
        <v>4091</v>
      </c>
      <c r="E577" s="233" t="str">
        <f>IF(VLOOKUP($B:$B,'S25 Warehouse Sale Product List'!$A:$F,6,FALSE)="","",VLOOKUP($B:$B,'S25 Warehouse Sale Product List'!$A:$F,6,FALSE))</f>
        <v/>
      </c>
      <c r="F577" s="234"/>
      <c r="G577"/>
    </row>
    <row r="578" spans="1:7" ht="15.75" x14ac:dyDescent="0.25">
      <c r="A578" s="194">
        <v>41259716</v>
      </c>
      <c r="B578" s="193">
        <v>9781338887235</v>
      </c>
      <c r="C578" s="256" t="s">
        <v>427</v>
      </c>
      <c r="D578" s="194">
        <v>6071</v>
      </c>
      <c r="E578" s="233" t="str">
        <f>IF(VLOOKUP($B:$B,'S25 Warehouse Sale Product List'!$A:$F,6,FALSE)="","",VLOOKUP($B:$B,'S25 Warehouse Sale Product List'!$A:$F,6,FALSE))</f>
        <v/>
      </c>
      <c r="F578" s="234"/>
      <c r="G578"/>
    </row>
    <row r="579" spans="1:7" ht="15.75" x14ac:dyDescent="0.25">
      <c r="A579" s="194">
        <v>30430268</v>
      </c>
      <c r="B579" s="193">
        <v>9780593378472</v>
      </c>
      <c r="C579" s="256" t="s">
        <v>428</v>
      </c>
      <c r="D579" s="194">
        <v>6061</v>
      </c>
      <c r="E579" s="233" t="str">
        <f>IF(VLOOKUP($B:$B,'S25 Warehouse Sale Product List'!$A:$F,6,FALSE)="","",VLOOKUP($B:$B,'S25 Warehouse Sale Product List'!$A:$F,6,FALSE))</f>
        <v/>
      </c>
      <c r="F579" s="234"/>
      <c r="G579"/>
    </row>
    <row r="580" spans="1:7" ht="15.75" x14ac:dyDescent="0.25">
      <c r="A580" s="194">
        <v>97234157</v>
      </c>
      <c r="B580" s="193">
        <v>9781443198011</v>
      </c>
      <c r="C580" s="256" t="s">
        <v>154</v>
      </c>
      <c r="D580" s="194">
        <v>2073</v>
      </c>
      <c r="E580" s="233" t="str">
        <f>IF(VLOOKUP($B:$B,'S25 Warehouse Sale Product List'!$A:$F,6,FALSE)="","",VLOOKUP($B:$B,'S25 Warehouse Sale Product List'!$A:$F,6,FALSE))</f>
        <v/>
      </c>
      <c r="F580" s="234"/>
      <c r="G580"/>
    </row>
    <row r="581" spans="1:7" ht="15.75" x14ac:dyDescent="0.25">
      <c r="A581" s="194">
        <v>70726003</v>
      </c>
      <c r="B581" s="193">
        <v>9798887243337</v>
      </c>
      <c r="C581" s="256" t="s">
        <v>724</v>
      </c>
      <c r="D581" s="194">
        <v>6071</v>
      </c>
      <c r="E581" s="233" t="str">
        <f>IF(VLOOKUP($B:$B,'S25 Warehouse Sale Product List'!$A:$F,6,FALSE)="","",VLOOKUP($B:$B,'S25 Warehouse Sale Product List'!$A:$F,6,FALSE))</f>
        <v/>
      </c>
      <c r="F581" s="234"/>
      <c r="G581"/>
    </row>
    <row r="582" spans="1:7" ht="15.75" x14ac:dyDescent="0.25">
      <c r="A582" s="194">
        <v>42307581</v>
      </c>
      <c r="B582" s="193">
        <v>9781339036335</v>
      </c>
      <c r="C582" s="256" t="s">
        <v>594</v>
      </c>
      <c r="D582" s="194">
        <v>6061</v>
      </c>
      <c r="E582" s="233" t="str">
        <f>IF(VLOOKUP($B:$B,'S25 Warehouse Sale Product List'!$A:$F,6,FALSE)="","",VLOOKUP($B:$B,'S25 Warehouse Sale Product List'!$A:$F,6,FALSE))</f>
        <v/>
      </c>
      <c r="F582" s="234"/>
      <c r="G582"/>
    </row>
    <row r="583" spans="1:7" ht="15.75" x14ac:dyDescent="0.25">
      <c r="A583" s="194">
        <v>39053148</v>
      </c>
      <c r="B583" s="193">
        <v>9781956403909</v>
      </c>
      <c r="C583" s="256" t="s">
        <v>595</v>
      </c>
      <c r="D583" s="194">
        <v>9031</v>
      </c>
      <c r="E583" s="233" t="str">
        <f>IF(VLOOKUP($B:$B,'S25 Warehouse Sale Product List'!$A:$F,6,FALSE)="","",VLOOKUP($B:$B,'S25 Warehouse Sale Product List'!$A:$F,6,FALSE))</f>
        <v/>
      </c>
      <c r="F583" s="234"/>
      <c r="G583"/>
    </row>
    <row r="584" spans="1:7" ht="15.75" x14ac:dyDescent="0.25">
      <c r="A584" s="194">
        <v>21769376</v>
      </c>
      <c r="B584" s="193">
        <v>9781338818529</v>
      </c>
      <c r="C584" s="256" t="s">
        <v>912</v>
      </c>
      <c r="D584" s="194">
        <v>6091</v>
      </c>
      <c r="E584" s="233" t="str">
        <f>IF(VLOOKUP($B:$B,'S25 Warehouse Sale Product List'!$A:$F,6,FALSE)="","",VLOOKUP($B:$B,'S25 Warehouse Sale Product List'!$A:$F,6,FALSE))</f>
        <v/>
      </c>
      <c r="F584" s="234"/>
      <c r="G584"/>
    </row>
    <row r="585" spans="1:7" ht="15.75" x14ac:dyDescent="0.25">
      <c r="A585" s="194">
        <v>61566760</v>
      </c>
      <c r="B585" s="193">
        <v>9781339026473</v>
      </c>
      <c r="C585" s="256" t="s">
        <v>596</v>
      </c>
      <c r="D585" s="194">
        <v>6061</v>
      </c>
      <c r="E585" s="233" t="str">
        <f>IF(VLOOKUP($B:$B,'S25 Warehouse Sale Product List'!$A:$F,6,FALSE)="","",VLOOKUP($B:$B,'S25 Warehouse Sale Product List'!$A:$F,6,FALSE))</f>
        <v/>
      </c>
      <c r="F585" s="234"/>
      <c r="G585"/>
    </row>
    <row r="586" spans="1:7" ht="15.75" x14ac:dyDescent="0.25">
      <c r="A586" s="194">
        <v>89508210</v>
      </c>
      <c r="B586" s="193">
        <v>9781974740871</v>
      </c>
      <c r="C586" s="256" t="s">
        <v>597</v>
      </c>
      <c r="D586" s="194">
        <v>6081</v>
      </c>
      <c r="E586" s="233" t="str">
        <f>IF(VLOOKUP($B:$B,'S25 Warehouse Sale Product List'!$A:$F,6,FALSE)="","",VLOOKUP($B:$B,'S25 Warehouse Sale Product List'!$A:$F,6,FALSE))</f>
        <v/>
      </c>
      <c r="F586" s="234"/>
      <c r="G586"/>
    </row>
    <row r="587" spans="1:7" ht="15.75" x14ac:dyDescent="0.25">
      <c r="A587" s="194">
        <v>37202190</v>
      </c>
      <c r="B587" s="193">
        <v>9781546114024</v>
      </c>
      <c r="C587" s="256" t="s">
        <v>725</v>
      </c>
      <c r="D587" s="194">
        <v>6071</v>
      </c>
      <c r="E587" s="233" t="str">
        <f>IF(VLOOKUP($B:$B,'S25 Warehouse Sale Product List'!$A:$F,6,FALSE)="","",VLOOKUP($B:$B,'S25 Warehouse Sale Product List'!$A:$F,6,FALSE))</f>
        <v/>
      </c>
      <c r="F587" s="234"/>
      <c r="G587"/>
    </row>
    <row r="588" spans="1:7" ht="15.75" x14ac:dyDescent="0.25">
      <c r="A588" s="194">
        <v>67913461</v>
      </c>
      <c r="B588" s="193">
        <v>9781506747040</v>
      </c>
      <c r="C588" s="256" t="s">
        <v>598</v>
      </c>
      <c r="D588" s="194">
        <v>6071</v>
      </c>
      <c r="E588" s="233" t="str">
        <f>IF(VLOOKUP($B:$B,'S25 Warehouse Sale Product List'!$A:$F,6,FALSE)="","",VLOOKUP($B:$B,'S25 Warehouse Sale Product List'!$A:$F,6,FALSE))</f>
        <v/>
      </c>
      <c r="F588" s="234"/>
      <c r="G588"/>
    </row>
    <row r="589" spans="1:7" ht="15.75" x14ac:dyDescent="0.25">
      <c r="A589" s="194">
        <v>82422887</v>
      </c>
      <c r="B589" s="193">
        <v>9781338833140</v>
      </c>
      <c r="C589" s="256" t="s">
        <v>297</v>
      </c>
      <c r="D589" s="194">
        <v>5061</v>
      </c>
      <c r="E589" s="233" t="str">
        <f>IF(VLOOKUP($B:$B,'S25 Warehouse Sale Product List'!$A:$F,6,FALSE)="","",VLOOKUP($B:$B,'S25 Warehouse Sale Product List'!$A:$F,6,FALSE))</f>
        <v/>
      </c>
      <c r="F589" s="234"/>
      <c r="G589"/>
    </row>
    <row r="590" spans="1:7" ht="15.75" x14ac:dyDescent="0.25">
      <c r="A590" s="194">
        <v>57886880</v>
      </c>
      <c r="B590" s="193">
        <v>9781338790245</v>
      </c>
      <c r="C590" s="256" t="s">
        <v>599</v>
      </c>
      <c r="D590" s="194">
        <v>2043</v>
      </c>
      <c r="E590" s="233" t="str">
        <f>IF(VLOOKUP($B:$B,'S25 Warehouse Sale Product List'!$A:$F,6,FALSE)="","",VLOOKUP($B:$B,'S25 Warehouse Sale Product List'!$A:$F,6,FALSE))</f>
        <v/>
      </c>
      <c r="F590" s="234"/>
      <c r="G590"/>
    </row>
    <row r="591" spans="1:7" ht="15.75" x14ac:dyDescent="0.25">
      <c r="A591" s="194">
        <v>20485570</v>
      </c>
      <c r="B591" s="193">
        <v>9781338893205</v>
      </c>
      <c r="C591" s="256" t="s">
        <v>600</v>
      </c>
      <c r="D591" s="194">
        <v>6091</v>
      </c>
      <c r="E591" s="233" t="str">
        <f>IF(VLOOKUP($B:$B,'S25 Warehouse Sale Product List'!$A:$F,6,FALSE)="","",VLOOKUP($B:$B,'S25 Warehouse Sale Product List'!$A:$F,6,FALSE))</f>
        <v/>
      </c>
      <c r="F591" s="234"/>
      <c r="G591"/>
    </row>
    <row r="592" spans="1:7" ht="15.75" x14ac:dyDescent="0.25">
      <c r="A592" s="194">
        <v>83001190</v>
      </c>
      <c r="B592" s="193">
        <v>9781546120391</v>
      </c>
      <c r="C592" s="256" t="s">
        <v>601</v>
      </c>
      <c r="D592" s="194">
        <v>9041</v>
      </c>
      <c r="E592" s="233" t="str">
        <f>IF(VLOOKUP($B:$B,'S25 Warehouse Sale Product List'!$A:$F,6,FALSE)="","",VLOOKUP($B:$B,'S25 Warehouse Sale Product List'!$A:$F,6,FALSE))</f>
        <v/>
      </c>
      <c r="F592" s="234"/>
      <c r="G592"/>
    </row>
    <row r="593" spans="1:7" ht="15.75" x14ac:dyDescent="0.25">
      <c r="A593" s="194">
        <v>14035327</v>
      </c>
      <c r="B593" s="193">
        <v>9781338603088</v>
      </c>
      <c r="C593" s="256" t="s">
        <v>726</v>
      </c>
      <c r="D593" s="194">
        <v>3061</v>
      </c>
      <c r="E593" s="233" t="str">
        <f>IF(VLOOKUP($B:$B,'S25 Warehouse Sale Product List'!$A:$F,6,FALSE)="","",VLOOKUP($B:$B,'S25 Warehouse Sale Product List'!$A:$F,6,FALSE))</f>
        <v/>
      </c>
      <c r="F593" s="234"/>
      <c r="G593"/>
    </row>
    <row r="594" spans="1:7" ht="15.75" x14ac:dyDescent="0.25">
      <c r="A594" s="194">
        <v>54239167</v>
      </c>
      <c r="B594" s="193">
        <v>9781936310760</v>
      </c>
      <c r="C594" s="256" t="s">
        <v>602</v>
      </c>
      <c r="D594" s="194">
        <v>9031</v>
      </c>
      <c r="E594" s="233" t="str">
        <f>IF(VLOOKUP($B:$B,'S25 Warehouse Sale Product List'!$A:$F,6,FALSE)="","",VLOOKUP($B:$B,'S25 Warehouse Sale Product List'!$A:$F,6,FALSE))</f>
        <v/>
      </c>
      <c r="F594" s="234"/>
      <c r="G594"/>
    </row>
    <row r="595" spans="1:7" ht="15.75" x14ac:dyDescent="0.25">
      <c r="A595" s="194">
        <v>93597577</v>
      </c>
      <c r="B595" s="193">
        <v>9780063456143</v>
      </c>
      <c r="C595" s="256" t="s">
        <v>913</v>
      </c>
      <c r="D595" s="194">
        <v>3061</v>
      </c>
      <c r="E595" s="233" t="str">
        <f>IF(VLOOKUP($B:$B,'S25 Warehouse Sale Product List'!$A:$F,6,FALSE)="","",VLOOKUP($B:$B,'S25 Warehouse Sale Product List'!$A:$F,6,FALSE))</f>
        <v/>
      </c>
      <c r="F595" s="234"/>
      <c r="G595"/>
    </row>
    <row r="596" spans="1:7" ht="15.75" x14ac:dyDescent="0.25">
      <c r="A596" s="194">
        <v>30664318</v>
      </c>
      <c r="B596" s="193">
        <v>9781546109419</v>
      </c>
      <c r="C596" s="256" t="s">
        <v>603</v>
      </c>
      <c r="D596" s="194">
        <v>9091</v>
      </c>
      <c r="E596" s="233" t="str">
        <f>IF(VLOOKUP($B:$B,'S25 Warehouse Sale Product List'!$A:$F,6,FALSE)="","",VLOOKUP($B:$B,'S25 Warehouse Sale Product List'!$A:$F,6,FALSE))</f>
        <v/>
      </c>
      <c r="F596" s="234"/>
      <c r="G596"/>
    </row>
    <row r="597" spans="1:7" ht="15.75" x14ac:dyDescent="0.25">
      <c r="A597" s="194">
        <v>55576933</v>
      </c>
      <c r="B597" s="193">
        <v>9781338879391</v>
      </c>
      <c r="C597" s="256" t="s">
        <v>604</v>
      </c>
      <c r="D597" s="194">
        <v>6071</v>
      </c>
      <c r="E597" s="233" t="str">
        <f>IF(VLOOKUP($B:$B,'S25 Warehouse Sale Product List'!$A:$F,6,FALSE)="","",VLOOKUP($B:$B,'S25 Warehouse Sale Product List'!$A:$F,6,FALSE))</f>
        <v/>
      </c>
      <c r="F597" s="234"/>
      <c r="G597"/>
    </row>
    <row r="598" spans="1:7" ht="15.75" x14ac:dyDescent="0.25">
      <c r="A598" s="194">
        <v>58382204</v>
      </c>
      <c r="B598" s="193">
        <v>9781039711846</v>
      </c>
      <c r="C598" s="256" t="s">
        <v>914</v>
      </c>
      <c r="D598" s="194">
        <v>6071</v>
      </c>
      <c r="E598" s="233" t="str">
        <f>IF(VLOOKUP($B:$B,'S25 Warehouse Sale Product List'!$A:$F,6,FALSE)="","",VLOOKUP($B:$B,'S25 Warehouse Sale Product List'!$A:$F,6,FALSE))</f>
        <v/>
      </c>
      <c r="F598" s="234"/>
      <c r="G598"/>
    </row>
    <row r="599" spans="1:7" ht="15.75" x14ac:dyDescent="0.25">
      <c r="A599" s="194">
        <v>91934302</v>
      </c>
      <c r="B599" s="193">
        <v>9781546110804</v>
      </c>
      <c r="C599" s="256" t="s">
        <v>915</v>
      </c>
      <c r="D599" s="194">
        <v>6082</v>
      </c>
      <c r="E599" s="233" t="str">
        <f>IF(VLOOKUP($B:$B,'S25 Warehouse Sale Product List'!$A:$F,6,FALSE)="","",VLOOKUP($B:$B,'S25 Warehouse Sale Product List'!$A:$F,6,FALSE))</f>
        <v/>
      </c>
      <c r="F599" s="234"/>
      <c r="G599"/>
    </row>
    <row r="600" spans="1:7" ht="15.75" x14ac:dyDescent="0.25">
      <c r="A600" s="194">
        <v>17298097</v>
      </c>
      <c r="B600" s="193">
        <v>9780753481479</v>
      </c>
      <c r="C600" s="256" t="s">
        <v>916</v>
      </c>
      <c r="D600" s="194">
        <v>9081</v>
      </c>
      <c r="E600" s="233" t="str">
        <f>IF(VLOOKUP($B:$B,'S25 Warehouse Sale Product List'!$A:$F,6,FALSE)="","",VLOOKUP($B:$B,'S25 Warehouse Sale Product List'!$A:$F,6,FALSE))</f>
        <v/>
      </c>
      <c r="F600" s="234"/>
      <c r="G600"/>
    </row>
    <row r="601" spans="1:7" ht="15.75" x14ac:dyDescent="0.25">
      <c r="A601" s="194">
        <v>92893407</v>
      </c>
      <c r="B601" s="193">
        <v>9781338861495</v>
      </c>
      <c r="C601" s="256" t="s">
        <v>155</v>
      </c>
      <c r="D601" s="194">
        <v>10101</v>
      </c>
      <c r="E601" s="233" t="str">
        <f>IF(VLOOKUP($B:$B,'S25 Warehouse Sale Product List'!$A:$F,6,FALSE)="","",VLOOKUP($B:$B,'S25 Warehouse Sale Product List'!$A:$F,6,FALSE))</f>
        <v/>
      </c>
      <c r="F601" s="234"/>
      <c r="G601"/>
    </row>
    <row r="602" spans="1:7" ht="15.75" x14ac:dyDescent="0.25">
      <c r="A602" s="194">
        <v>65299462</v>
      </c>
      <c r="B602" s="193">
        <v>9798225029708</v>
      </c>
      <c r="C602" s="256" t="s">
        <v>917</v>
      </c>
      <c r="D602" s="194">
        <v>3061</v>
      </c>
      <c r="E602" s="233" t="str">
        <f>IF(VLOOKUP($B:$B,'S25 Warehouse Sale Product List'!$A:$F,6,FALSE)="","",VLOOKUP($B:$B,'S25 Warehouse Sale Product List'!$A:$F,6,FALSE))</f>
        <v/>
      </c>
      <c r="F602" s="234"/>
      <c r="G602"/>
    </row>
    <row r="603" spans="1:7" ht="15.75" x14ac:dyDescent="0.25">
      <c r="A603" s="194">
        <v>65485348</v>
      </c>
      <c r="B603" s="193">
        <v>9781546122722</v>
      </c>
      <c r="C603" s="256" t="s">
        <v>727</v>
      </c>
      <c r="D603" s="194">
        <v>5031</v>
      </c>
      <c r="E603" s="233" t="str">
        <f>IF(VLOOKUP($B:$B,'S25 Warehouse Sale Product List'!$A:$F,6,FALSE)="","",VLOOKUP($B:$B,'S25 Warehouse Sale Product List'!$A:$F,6,FALSE))</f>
        <v/>
      </c>
      <c r="F603" s="234"/>
      <c r="G603"/>
    </row>
    <row r="604" spans="1:7" ht="15.75" x14ac:dyDescent="0.25">
      <c r="A604" s="194">
        <v>34486584</v>
      </c>
      <c r="B604" s="193">
        <v>9781338535617</v>
      </c>
      <c r="C604" s="256" t="s">
        <v>918</v>
      </c>
      <c r="D604" s="194">
        <v>6092</v>
      </c>
      <c r="E604" s="233" t="str">
        <f>IF(VLOOKUP($B:$B,'S25 Warehouse Sale Product List'!$A:$F,6,FALSE)="","",VLOOKUP($B:$B,'S25 Warehouse Sale Product List'!$A:$F,6,FALSE))</f>
        <v/>
      </c>
      <c r="F604" s="234"/>
      <c r="G604"/>
    </row>
    <row r="605" spans="1:7" ht="15.75" x14ac:dyDescent="0.25">
      <c r="A605" s="194">
        <v>72849676</v>
      </c>
      <c r="B605" s="193">
        <v>9781338715422</v>
      </c>
      <c r="C605" s="256" t="s">
        <v>331</v>
      </c>
      <c r="D605" s="194">
        <v>10102</v>
      </c>
      <c r="E605" s="233" t="str">
        <f>IF(VLOOKUP($B:$B,'S25 Warehouse Sale Product List'!$A:$F,6,FALSE)="","",VLOOKUP($B:$B,'S25 Warehouse Sale Product List'!$A:$F,6,FALSE))</f>
        <v/>
      </c>
      <c r="F605" s="234"/>
      <c r="G605"/>
    </row>
    <row r="606" spans="1:7" ht="15.75" x14ac:dyDescent="0.25">
      <c r="A606" s="194">
        <v>95113966</v>
      </c>
      <c r="B606" s="193">
        <v>9781339041391</v>
      </c>
      <c r="C606" s="256" t="s">
        <v>329</v>
      </c>
      <c r="D606" s="194">
        <v>10061</v>
      </c>
      <c r="E606" s="233" t="str">
        <f>IF(VLOOKUP($B:$B,'S25 Warehouse Sale Product List'!$A:$F,6,FALSE)="","",VLOOKUP($B:$B,'S25 Warehouse Sale Product List'!$A:$F,6,FALSE))</f>
        <v/>
      </c>
      <c r="F606" s="234"/>
      <c r="G606"/>
    </row>
    <row r="607" spans="1:7" ht="15.75" x14ac:dyDescent="0.25">
      <c r="A607" s="194">
        <v>40019390</v>
      </c>
      <c r="B607" s="193">
        <v>9781338574999</v>
      </c>
      <c r="C607" s="256" t="s">
        <v>605</v>
      </c>
      <c r="D607" s="194">
        <v>6081</v>
      </c>
      <c r="E607" s="233" t="str">
        <f>IF(VLOOKUP($B:$B,'S25 Warehouse Sale Product List'!$A:$F,6,FALSE)="","",VLOOKUP($B:$B,'S25 Warehouse Sale Product List'!$A:$F,6,FALSE))</f>
        <v/>
      </c>
      <c r="F607" s="234"/>
      <c r="G607"/>
    </row>
    <row r="608" spans="1:7" ht="15.75" x14ac:dyDescent="0.25">
      <c r="A608" s="194">
        <v>30258056</v>
      </c>
      <c r="B608" s="193">
        <v>9781338348569</v>
      </c>
      <c r="C608" s="256" t="s">
        <v>156</v>
      </c>
      <c r="D608" s="194">
        <v>5061</v>
      </c>
      <c r="E608" s="233" t="str">
        <f>IF(VLOOKUP($B:$B,'S25 Warehouse Sale Product List'!$A:$F,6,FALSE)="","",VLOOKUP($B:$B,'S25 Warehouse Sale Product List'!$A:$F,6,FALSE))</f>
        <v/>
      </c>
      <c r="F608" s="234"/>
      <c r="G608"/>
    </row>
    <row r="609" spans="1:7" ht="15.75" x14ac:dyDescent="0.25">
      <c r="A609" s="194">
        <v>79667403</v>
      </c>
      <c r="B609" s="193">
        <v>9781338853919</v>
      </c>
      <c r="C609" s="256" t="s">
        <v>919</v>
      </c>
      <c r="D609" s="194">
        <v>6082</v>
      </c>
      <c r="E609" s="233" t="str">
        <f>IF(VLOOKUP($B:$B,'S25 Warehouse Sale Product List'!$A:$F,6,FALSE)="","",VLOOKUP($B:$B,'S25 Warehouse Sale Product List'!$A:$F,6,FALSE))</f>
        <v/>
      </c>
      <c r="F609" s="234"/>
      <c r="G609"/>
    </row>
    <row r="610" spans="1:7" ht="15.75" x14ac:dyDescent="0.25">
      <c r="A610" s="194">
        <v>19621822</v>
      </c>
      <c r="B610" s="193">
        <v>9781338746730</v>
      </c>
      <c r="C610" s="256" t="s">
        <v>728</v>
      </c>
      <c r="D610" s="194">
        <v>3061</v>
      </c>
      <c r="E610" s="233" t="str">
        <f>IF(VLOOKUP($B:$B,'S25 Warehouse Sale Product List'!$A:$F,6,FALSE)="","",VLOOKUP($B:$B,'S25 Warehouse Sale Product List'!$A:$F,6,FALSE))</f>
        <v/>
      </c>
      <c r="F610" s="234"/>
      <c r="G610"/>
    </row>
    <row r="611" spans="1:7" ht="15.75" x14ac:dyDescent="0.25">
      <c r="A611" s="194">
        <v>97479741</v>
      </c>
      <c r="B611" s="193">
        <v>9781546142997</v>
      </c>
      <c r="C611" s="256" t="s">
        <v>729</v>
      </c>
      <c r="D611" s="194">
        <v>5091</v>
      </c>
      <c r="E611" s="233" t="str">
        <f>IF(VLOOKUP($B:$B,'S25 Warehouse Sale Product List'!$A:$F,6,FALSE)="","",VLOOKUP($B:$B,'S25 Warehouse Sale Product List'!$A:$F,6,FALSE))</f>
        <v/>
      </c>
      <c r="F611" s="234"/>
      <c r="G611"/>
    </row>
    <row r="612" spans="1:7" ht="15.75" x14ac:dyDescent="0.25">
      <c r="A612" s="194">
        <v>14961841</v>
      </c>
      <c r="B612" s="193">
        <v>9781338833720</v>
      </c>
      <c r="C612" s="256" t="s">
        <v>298</v>
      </c>
      <c r="D612" s="194">
        <v>10112</v>
      </c>
      <c r="E612" s="233" t="str">
        <f>IF(VLOOKUP($B:$B,'S25 Warehouse Sale Product List'!$A:$F,6,FALSE)="","",VLOOKUP($B:$B,'S25 Warehouse Sale Product List'!$A:$F,6,FALSE))</f>
        <v/>
      </c>
      <c r="F612" s="234"/>
      <c r="G612"/>
    </row>
    <row r="613" spans="1:7" ht="15.75" x14ac:dyDescent="0.25">
      <c r="A613" s="194">
        <v>27452942</v>
      </c>
      <c r="B613" s="193">
        <v>9781546141716</v>
      </c>
      <c r="C613" s="256" t="s">
        <v>920</v>
      </c>
      <c r="D613" s="194">
        <v>3062</v>
      </c>
      <c r="E613" s="233" t="str">
        <f>IF(VLOOKUP($B:$B,'S25 Warehouse Sale Product List'!$A:$F,6,FALSE)="","",VLOOKUP($B:$B,'S25 Warehouse Sale Product List'!$A:$F,6,FALSE))</f>
        <v/>
      </c>
      <c r="F613" s="234"/>
      <c r="G613"/>
    </row>
    <row r="614" spans="1:7" ht="15.75" x14ac:dyDescent="0.25">
      <c r="A614" s="194">
        <v>53086074</v>
      </c>
      <c r="B614" s="193">
        <v>9781339006444</v>
      </c>
      <c r="C614" s="256" t="s">
        <v>210</v>
      </c>
      <c r="D614" s="194">
        <v>10111</v>
      </c>
      <c r="E614" s="233" t="str">
        <f>IF(VLOOKUP($B:$B,'S25 Warehouse Sale Product List'!$A:$F,6,FALSE)="","",VLOOKUP($B:$B,'S25 Warehouse Sale Product List'!$A:$F,6,FALSE))</f>
        <v/>
      </c>
      <c r="F614" s="234"/>
      <c r="G614"/>
    </row>
    <row r="615" spans="1:7" ht="15.75" x14ac:dyDescent="0.25">
      <c r="A615" s="194">
        <v>79760280</v>
      </c>
      <c r="B615" s="193">
        <v>9780593382462</v>
      </c>
      <c r="C615" s="256" t="s">
        <v>606</v>
      </c>
      <c r="D615" s="194">
        <v>10112</v>
      </c>
      <c r="E615" s="233" t="str">
        <f>IF(VLOOKUP($B:$B,'S25 Warehouse Sale Product List'!$A:$F,6,FALSE)="","",VLOOKUP($B:$B,'S25 Warehouse Sale Product List'!$A:$F,6,FALSE))</f>
        <v/>
      </c>
      <c r="F615" s="234"/>
      <c r="G615"/>
    </row>
    <row r="616" spans="1:7" ht="15.75" x14ac:dyDescent="0.25">
      <c r="A616" s="194">
        <v>49579044</v>
      </c>
      <c r="B616" s="193">
        <v>9781339046976</v>
      </c>
      <c r="C616" s="256" t="s">
        <v>607</v>
      </c>
      <c r="D616" s="194">
        <v>6071</v>
      </c>
      <c r="E616" s="233" t="str">
        <f>IF(VLOOKUP($B:$B,'S25 Warehouse Sale Product List'!$A:$F,6,FALSE)="","",VLOOKUP($B:$B,'S25 Warehouse Sale Product List'!$A:$F,6,FALSE))</f>
        <v/>
      </c>
      <c r="F616" s="234"/>
      <c r="G616"/>
    </row>
    <row r="617" spans="1:7" ht="15.75" x14ac:dyDescent="0.25">
      <c r="A617" s="194">
        <v>34795790</v>
      </c>
      <c r="B617" s="193">
        <v>9781338741315</v>
      </c>
      <c r="C617" s="256" t="s">
        <v>730</v>
      </c>
      <c r="D617" s="194">
        <v>6091</v>
      </c>
      <c r="E617" s="233" t="str">
        <f>IF(VLOOKUP($B:$B,'S25 Warehouse Sale Product List'!$A:$F,6,FALSE)="","",VLOOKUP($B:$B,'S25 Warehouse Sale Product List'!$A:$F,6,FALSE))</f>
        <v/>
      </c>
      <c r="F617" s="234"/>
      <c r="G617"/>
    </row>
    <row r="618" spans="1:7" ht="15.75" x14ac:dyDescent="0.25">
      <c r="A618" s="194">
        <v>47542964</v>
      </c>
      <c r="B618" s="193">
        <v>9781338568936</v>
      </c>
      <c r="C618" s="256" t="s">
        <v>330</v>
      </c>
      <c r="D618" s="194">
        <v>10102</v>
      </c>
      <c r="E618" s="233" t="str">
        <f>IF(VLOOKUP($B:$B,'S25 Warehouse Sale Product List'!$A:$F,6,FALSE)="","",VLOOKUP($B:$B,'S25 Warehouse Sale Product List'!$A:$F,6,FALSE))</f>
        <v/>
      </c>
      <c r="F618" s="234"/>
      <c r="G618"/>
    </row>
    <row r="619" spans="1:7" ht="15.75" x14ac:dyDescent="0.25">
      <c r="A619" s="194">
        <v>10547358</v>
      </c>
      <c r="B619" s="193">
        <v>9781039706576</v>
      </c>
      <c r="C619" s="256" t="s">
        <v>608</v>
      </c>
      <c r="D619" s="194">
        <v>4061</v>
      </c>
      <c r="E619" s="233" t="str">
        <f>IF(VLOOKUP($B:$B,'S25 Warehouse Sale Product List'!$A:$F,6,FALSE)="","",VLOOKUP($B:$B,'S25 Warehouse Sale Product List'!$A:$F,6,FALSE))</f>
        <v/>
      </c>
      <c r="F619" s="234"/>
      <c r="G619"/>
    </row>
    <row r="620" spans="1:7" ht="15.75" x14ac:dyDescent="0.25">
      <c r="A620" s="194">
        <v>79923414</v>
      </c>
      <c r="B620" s="193">
        <v>9781497206861</v>
      </c>
      <c r="C620" s="256" t="s">
        <v>609</v>
      </c>
      <c r="D620" s="194">
        <v>5091</v>
      </c>
      <c r="E620" s="233" t="str">
        <f>IF(VLOOKUP($B:$B,'S25 Warehouse Sale Product List'!$A:$F,6,FALSE)="","",VLOOKUP($B:$B,'S25 Warehouse Sale Product List'!$A:$F,6,FALSE))</f>
        <v/>
      </c>
      <c r="F620" s="234"/>
      <c r="G620"/>
    </row>
    <row r="621" spans="1:7" ht="15.75" x14ac:dyDescent="0.25">
      <c r="A621" s="194">
        <v>30542489</v>
      </c>
      <c r="B621" s="193">
        <v>9781546176770</v>
      </c>
      <c r="C621" s="256" t="s">
        <v>921</v>
      </c>
      <c r="D621" s="194">
        <v>3061</v>
      </c>
      <c r="E621" s="233" t="str">
        <f>IF(VLOOKUP($B:$B,'S25 Warehouse Sale Product List'!$A:$F,6,FALSE)="","",VLOOKUP($B:$B,'S25 Warehouse Sale Product List'!$A:$F,6,FALSE))</f>
        <v/>
      </c>
      <c r="F621" s="234"/>
      <c r="G621"/>
    </row>
    <row r="622" spans="1:7" ht="15.75" x14ac:dyDescent="0.25">
      <c r="A622" s="194">
        <v>42241890</v>
      </c>
      <c r="B622" s="193">
        <v>9781546140450</v>
      </c>
      <c r="C622" s="256" t="s">
        <v>731</v>
      </c>
      <c r="D622" s="194">
        <v>9031</v>
      </c>
      <c r="E622" s="233" t="str">
        <f>IF(VLOOKUP($B:$B,'S25 Warehouse Sale Product List'!$A:$F,6,FALSE)="","",VLOOKUP($B:$B,'S25 Warehouse Sale Product List'!$A:$F,6,FALSE))</f>
        <v/>
      </c>
      <c r="F622" s="234"/>
      <c r="G622"/>
    </row>
    <row r="623" spans="1:7" ht="15.75" x14ac:dyDescent="0.25">
      <c r="A623" s="194">
        <v>41845542</v>
      </c>
      <c r="B623" s="193">
        <v>9781338305708</v>
      </c>
      <c r="C623" s="256" t="s">
        <v>610</v>
      </c>
      <c r="D623" s="194">
        <v>6091</v>
      </c>
      <c r="E623" s="233" t="str">
        <f>IF(VLOOKUP($B:$B,'S25 Warehouse Sale Product List'!$A:$F,6,FALSE)="","",VLOOKUP($B:$B,'S25 Warehouse Sale Product List'!$A:$F,6,FALSE))</f>
        <v/>
      </c>
      <c r="F623" s="234"/>
      <c r="G623"/>
    </row>
    <row r="624" spans="1:7" ht="15.75" x14ac:dyDescent="0.25">
      <c r="A624" s="194">
        <v>34205600</v>
      </c>
      <c r="B624" s="193">
        <v>9781546110460</v>
      </c>
      <c r="C624" s="256" t="s">
        <v>922</v>
      </c>
      <c r="D624" s="194">
        <v>6062</v>
      </c>
      <c r="E624" s="233" t="str">
        <f>IF(VLOOKUP($B:$B,'S25 Warehouse Sale Product List'!$A:$F,6,FALSE)="","",VLOOKUP($B:$B,'S25 Warehouse Sale Product List'!$A:$F,6,FALSE))</f>
        <v/>
      </c>
      <c r="F624" s="234"/>
      <c r="G624"/>
    </row>
    <row r="625" spans="1:7" ht="15.75" x14ac:dyDescent="0.25">
      <c r="A625" s="194">
        <v>99693881</v>
      </c>
      <c r="B625" s="193">
        <v>9781339039558</v>
      </c>
      <c r="C625" s="256" t="s">
        <v>299</v>
      </c>
      <c r="D625" s="194">
        <v>5091</v>
      </c>
      <c r="E625" s="233" t="str">
        <f>IF(VLOOKUP($B:$B,'S25 Warehouse Sale Product List'!$A:$F,6,FALSE)="","",VLOOKUP($B:$B,'S25 Warehouse Sale Product List'!$A:$F,6,FALSE))</f>
        <v/>
      </c>
      <c r="F625" s="234"/>
      <c r="G625"/>
    </row>
    <row r="626" spans="1:7" ht="15.75" x14ac:dyDescent="0.25">
      <c r="A626" s="194">
        <v>45721654</v>
      </c>
      <c r="B626" s="193">
        <v>9781339001234</v>
      </c>
      <c r="C626" s="256" t="s">
        <v>732</v>
      </c>
      <c r="D626" s="194">
        <v>6092</v>
      </c>
      <c r="E626" s="233" t="str">
        <f>IF(VLOOKUP($B:$B,'S25 Warehouse Sale Product List'!$A:$F,6,FALSE)="","",VLOOKUP($B:$B,'S25 Warehouse Sale Product List'!$A:$F,6,FALSE))</f>
        <v/>
      </c>
      <c r="F626" s="234"/>
      <c r="G626"/>
    </row>
    <row r="627" spans="1:7" ht="15.75" x14ac:dyDescent="0.25">
      <c r="A627" s="194">
        <v>77152470</v>
      </c>
      <c r="B627" s="193">
        <v>9781338853858</v>
      </c>
      <c r="C627" s="256" t="s">
        <v>923</v>
      </c>
      <c r="D627" s="194">
        <v>4062</v>
      </c>
      <c r="E627" s="233" t="str">
        <f>IF(VLOOKUP($B:$B,'S25 Warehouse Sale Product List'!$A:$F,6,FALSE)="","",VLOOKUP($B:$B,'S25 Warehouse Sale Product List'!$A:$F,6,FALSE))</f>
        <v/>
      </c>
      <c r="F627" s="234"/>
      <c r="G627"/>
    </row>
    <row r="628" spans="1:7" ht="15.75" x14ac:dyDescent="0.25">
      <c r="A628" s="194">
        <v>95420198</v>
      </c>
      <c r="B628" s="193">
        <v>9781427868435</v>
      </c>
      <c r="C628" s="256" t="s">
        <v>300</v>
      </c>
      <c r="D628" s="194">
        <v>5031</v>
      </c>
      <c r="E628" s="233" t="str">
        <f>IF(VLOOKUP($B:$B,'S25 Warehouse Sale Product List'!$A:$F,6,FALSE)="","",VLOOKUP($B:$B,'S25 Warehouse Sale Product List'!$A:$F,6,FALSE))</f>
        <v/>
      </c>
      <c r="F628" s="234"/>
      <c r="G628"/>
    </row>
    <row r="629" spans="1:7" ht="15.75" x14ac:dyDescent="0.25">
      <c r="A629" s="194">
        <v>74932836</v>
      </c>
      <c r="B629" s="193">
        <v>9781339017464</v>
      </c>
      <c r="C629" s="256" t="s">
        <v>302</v>
      </c>
      <c r="D629" s="194">
        <v>5091</v>
      </c>
      <c r="E629" s="233" t="str">
        <f>IF(VLOOKUP($B:$B,'S25 Warehouse Sale Product List'!$A:$F,6,FALSE)="","",VLOOKUP($B:$B,'S25 Warehouse Sale Product List'!$A:$F,6,FALSE))</f>
        <v/>
      </c>
      <c r="F629" s="234"/>
      <c r="G629"/>
    </row>
    <row r="630" spans="1:7" ht="15.75" x14ac:dyDescent="0.25">
      <c r="A630" s="194">
        <v>37928554</v>
      </c>
      <c r="B630" s="193">
        <v>9781338893373</v>
      </c>
      <c r="C630" s="256" t="s">
        <v>430</v>
      </c>
      <c r="D630" s="194">
        <v>5092</v>
      </c>
      <c r="E630" s="233" t="str">
        <f>IF(VLOOKUP($B:$B,'S25 Warehouse Sale Product List'!$A:$F,6,FALSE)="","",VLOOKUP($B:$B,'S25 Warehouse Sale Product List'!$A:$F,6,FALSE))</f>
        <v/>
      </c>
      <c r="F630" s="234"/>
      <c r="G630"/>
    </row>
    <row r="631" spans="1:7" ht="15.75" x14ac:dyDescent="0.25">
      <c r="A631" s="194">
        <v>83952883</v>
      </c>
      <c r="B631" s="193">
        <v>9798225022792</v>
      </c>
      <c r="C631" s="256" t="s">
        <v>924</v>
      </c>
      <c r="D631" s="194">
        <v>5012</v>
      </c>
      <c r="E631" s="233" t="str">
        <f>IF(VLOOKUP($B:$B,'S25 Warehouse Sale Product List'!$A:$F,6,FALSE)="","",VLOOKUP($B:$B,'S25 Warehouse Sale Product List'!$A:$F,6,FALSE))</f>
        <v/>
      </c>
      <c r="F631" s="234"/>
      <c r="G631"/>
    </row>
    <row r="632" spans="1:7" ht="15.75" x14ac:dyDescent="0.25">
      <c r="A632" s="194">
        <v>41460908</v>
      </c>
      <c r="B632" s="193">
        <v>9781039703780</v>
      </c>
      <c r="C632" s="256" t="s">
        <v>925</v>
      </c>
      <c r="D632" s="194">
        <v>4061</v>
      </c>
      <c r="E632" s="233" t="str">
        <f>IF(VLOOKUP($B:$B,'S25 Warehouse Sale Product List'!$A:$F,6,FALSE)="","",VLOOKUP($B:$B,'S25 Warehouse Sale Product List'!$A:$F,6,FALSE))</f>
        <v/>
      </c>
      <c r="F632" s="234"/>
      <c r="G632"/>
    </row>
    <row r="633" spans="1:7" ht="15.75" x14ac:dyDescent="0.25">
      <c r="A633" s="194">
        <v>65881251</v>
      </c>
      <c r="B633" s="193">
        <v>9781339022307</v>
      </c>
      <c r="C633" s="256" t="s">
        <v>611</v>
      </c>
      <c r="D633" s="194">
        <v>4061</v>
      </c>
      <c r="E633" s="233" t="str">
        <f>IF(VLOOKUP($B:$B,'S25 Warehouse Sale Product List'!$A:$F,6,FALSE)="","",VLOOKUP($B:$B,'S25 Warehouse Sale Product List'!$A:$F,6,FALSE))</f>
        <v/>
      </c>
      <c r="F633" s="234"/>
      <c r="G633"/>
    </row>
    <row r="634" spans="1:7" ht="15.75" x14ac:dyDescent="0.25">
      <c r="A634" s="194">
        <v>29986877</v>
      </c>
      <c r="B634" s="193">
        <v>9781339042633</v>
      </c>
      <c r="C634" s="256" t="s">
        <v>303</v>
      </c>
      <c r="D634" s="194">
        <v>10112</v>
      </c>
      <c r="E634" s="233" t="str">
        <f>IF(VLOOKUP($B:$B,'S25 Warehouse Sale Product List'!$A:$F,6,FALSE)="","",VLOOKUP($B:$B,'S25 Warehouse Sale Product List'!$A:$F,6,FALSE))</f>
        <v/>
      </c>
      <c r="F634" s="234"/>
      <c r="G634"/>
    </row>
    <row r="635" spans="1:7" ht="15.75" x14ac:dyDescent="0.25">
      <c r="A635" s="194">
        <v>13131373</v>
      </c>
      <c r="B635" s="193">
        <v>9781974709410</v>
      </c>
      <c r="C635" s="256" t="s">
        <v>733</v>
      </c>
      <c r="D635" s="194">
        <v>5031</v>
      </c>
      <c r="E635" s="233" t="str">
        <f>IF(VLOOKUP($B:$B,'S25 Warehouse Sale Product List'!$A:$F,6,FALSE)="","",VLOOKUP($B:$B,'S25 Warehouse Sale Product List'!$A:$F,6,FALSE))</f>
        <v/>
      </c>
      <c r="F635" s="234"/>
      <c r="G635"/>
    </row>
    <row r="636" spans="1:7" ht="15.75" x14ac:dyDescent="0.25">
      <c r="A636" s="194">
        <v>13546842</v>
      </c>
      <c r="B636" s="193">
        <v>9781974715268</v>
      </c>
      <c r="C636" s="256" t="s">
        <v>926</v>
      </c>
      <c r="D636" s="194">
        <v>5032</v>
      </c>
      <c r="E636" s="233" t="str">
        <f>IF(VLOOKUP($B:$B,'S25 Warehouse Sale Product List'!$A:$F,6,FALSE)="","",VLOOKUP($B:$B,'S25 Warehouse Sale Product List'!$A:$F,6,FALSE))</f>
        <v/>
      </c>
      <c r="F636" s="234"/>
      <c r="G636"/>
    </row>
    <row r="637" spans="1:7" ht="15.75" x14ac:dyDescent="0.25">
      <c r="A637" s="194">
        <v>13136997</v>
      </c>
      <c r="B637" s="193">
        <v>9781338858587</v>
      </c>
      <c r="C637" s="256" t="s">
        <v>734</v>
      </c>
      <c r="D637" s="194">
        <v>5011</v>
      </c>
      <c r="E637" s="233" t="str">
        <f>IF(VLOOKUP($B:$B,'S25 Warehouse Sale Product List'!$A:$F,6,FALSE)="","",VLOOKUP($B:$B,'S25 Warehouse Sale Product List'!$A:$F,6,FALSE))</f>
        <v/>
      </c>
      <c r="F637" s="234"/>
      <c r="G637"/>
    </row>
    <row r="638" spans="1:7" ht="15.75" x14ac:dyDescent="0.25">
      <c r="A638" s="194">
        <v>62924692</v>
      </c>
      <c r="B638" s="193">
        <v>9781546123200</v>
      </c>
      <c r="C638" s="256" t="s">
        <v>927</v>
      </c>
      <c r="D638" s="194">
        <v>5012</v>
      </c>
      <c r="E638" s="233" t="str">
        <f>IF(VLOOKUP($B:$B,'S25 Warehouse Sale Product List'!$A:$F,6,FALSE)="","",VLOOKUP($B:$B,'S25 Warehouse Sale Product List'!$A:$F,6,FALSE))</f>
        <v/>
      </c>
      <c r="F638" s="234"/>
      <c r="G638"/>
    </row>
    <row r="639" spans="1:7" ht="15.75" x14ac:dyDescent="0.25">
      <c r="A639" s="194">
        <v>78543157</v>
      </c>
      <c r="B639" s="193">
        <v>9781546174073</v>
      </c>
      <c r="C639" s="256" t="s">
        <v>735</v>
      </c>
      <c r="D639" s="194">
        <v>10111</v>
      </c>
      <c r="E639" s="233" t="str">
        <f>IF(VLOOKUP($B:$B,'S25 Warehouse Sale Product List'!$A:$F,6,FALSE)="","",VLOOKUP($B:$B,'S25 Warehouse Sale Product List'!$A:$F,6,FALSE))</f>
        <v/>
      </c>
      <c r="F639" s="234"/>
      <c r="G639"/>
    </row>
    <row r="640" spans="1:7" ht="15.75" x14ac:dyDescent="0.25">
      <c r="A640" s="194">
        <v>73451323</v>
      </c>
      <c r="B640" s="193">
        <v>9780063349407</v>
      </c>
      <c r="C640" s="256" t="s">
        <v>612</v>
      </c>
      <c r="D640" s="194">
        <v>4091</v>
      </c>
      <c r="E640" s="233" t="str">
        <f>IF(VLOOKUP($B:$B,'S25 Warehouse Sale Product List'!$A:$F,6,FALSE)="","",VLOOKUP($B:$B,'S25 Warehouse Sale Product List'!$A:$F,6,FALSE))</f>
        <v/>
      </c>
      <c r="F640" s="234"/>
      <c r="G640"/>
    </row>
    <row r="641" spans="1:7" ht="15.75" x14ac:dyDescent="0.25">
      <c r="A641" s="194">
        <v>87029027</v>
      </c>
      <c r="B641" s="193">
        <v>9781546125198</v>
      </c>
      <c r="C641" s="256" t="s">
        <v>928</v>
      </c>
      <c r="D641" s="194">
        <v>5062</v>
      </c>
      <c r="E641" s="233" t="str">
        <f>IF(VLOOKUP($B:$B,'S25 Warehouse Sale Product List'!$A:$F,6,FALSE)="","",VLOOKUP($B:$B,'S25 Warehouse Sale Product List'!$A:$F,6,FALSE))</f>
        <v/>
      </c>
      <c r="F641" s="234"/>
      <c r="G641"/>
    </row>
    <row r="642" spans="1:7" ht="15.75" x14ac:dyDescent="0.25">
      <c r="A642" s="194">
        <v>73297507</v>
      </c>
      <c r="B642" s="193">
        <v>9798887244006</v>
      </c>
      <c r="C642" s="256" t="s">
        <v>929</v>
      </c>
      <c r="D642" s="194">
        <v>5032</v>
      </c>
      <c r="E642" s="233" t="str">
        <f>IF(VLOOKUP($B:$B,'S25 Warehouse Sale Product List'!$A:$F,6,FALSE)="","",VLOOKUP($B:$B,'S25 Warehouse Sale Product List'!$A:$F,6,FALSE))</f>
        <v/>
      </c>
      <c r="F642" s="234"/>
      <c r="G642"/>
    </row>
    <row r="643" spans="1:7" ht="15.75" x14ac:dyDescent="0.25">
      <c r="A643" s="194">
        <v>30008428</v>
      </c>
      <c r="B643" s="193">
        <v>9781339047379</v>
      </c>
      <c r="C643" s="256" t="s">
        <v>613</v>
      </c>
      <c r="D643" s="194">
        <v>5021</v>
      </c>
      <c r="E643" s="233" t="str">
        <f>IF(VLOOKUP($B:$B,'S25 Warehouse Sale Product List'!$A:$F,6,FALSE)="","",VLOOKUP($B:$B,'S25 Warehouse Sale Product List'!$A:$F,6,FALSE))</f>
        <v/>
      </c>
      <c r="F643" s="234"/>
      <c r="G643"/>
    </row>
    <row r="644" spans="1:7" ht="15.75" x14ac:dyDescent="0.25">
      <c r="A644" s="194">
        <v>61715144</v>
      </c>
      <c r="B644" s="193">
        <v>9781338851397</v>
      </c>
      <c r="C644" s="256" t="s">
        <v>431</v>
      </c>
      <c r="D644" s="194">
        <v>3061</v>
      </c>
      <c r="E644" s="233" t="str">
        <f>IF(VLOOKUP($B:$B,'S25 Warehouse Sale Product List'!$A:$F,6,FALSE)="","",VLOOKUP($B:$B,'S25 Warehouse Sale Product List'!$A:$F,6,FALSE))</f>
        <v/>
      </c>
      <c r="F644" s="234"/>
      <c r="G644"/>
    </row>
    <row r="645" spans="1:7" ht="15.75" x14ac:dyDescent="0.25">
      <c r="A645" s="194">
        <v>62296681</v>
      </c>
      <c r="B645" s="193">
        <v>9780735266186</v>
      </c>
      <c r="C645" s="256" t="s">
        <v>736</v>
      </c>
      <c r="D645" s="194">
        <v>5022</v>
      </c>
      <c r="E645" s="233" t="str">
        <f>IF(VLOOKUP($B:$B,'S25 Warehouse Sale Product List'!$A:$F,6,FALSE)="","",VLOOKUP($B:$B,'S25 Warehouse Sale Product List'!$A:$F,6,FALSE))</f>
        <v/>
      </c>
      <c r="F645" s="234"/>
      <c r="G645"/>
    </row>
    <row r="646" spans="1:7" ht="15.75" x14ac:dyDescent="0.25">
      <c r="A646" s="194">
        <v>58711513</v>
      </c>
      <c r="B646" s="193">
        <v>9781339039237</v>
      </c>
      <c r="C646" s="256" t="s">
        <v>432</v>
      </c>
      <c r="D646" s="194">
        <v>5061</v>
      </c>
      <c r="E646" s="233" t="str">
        <f>IF(VLOOKUP($B:$B,'S25 Warehouse Sale Product List'!$A:$F,6,FALSE)="","",VLOOKUP($B:$B,'S25 Warehouse Sale Product List'!$A:$F,6,FALSE))</f>
        <v/>
      </c>
      <c r="F646" s="234"/>
      <c r="G646"/>
    </row>
    <row r="647" spans="1:7" ht="15.75" x14ac:dyDescent="0.25">
      <c r="A647" s="194">
        <v>85954885</v>
      </c>
      <c r="B647" s="193">
        <v>9781039710818</v>
      </c>
      <c r="C647" s="256" t="s">
        <v>930</v>
      </c>
      <c r="D647" s="194">
        <v>5022</v>
      </c>
      <c r="E647" s="233" t="str">
        <f>IF(VLOOKUP($B:$B,'S25 Warehouse Sale Product List'!$A:$F,6,FALSE)="","",VLOOKUP($B:$B,'S25 Warehouse Sale Product List'!$A:$F,6,FALSE))</f>
        <v/>
      </c>
      <c r="F647" s="234"/>
      <c r="G647"/>
    </row>
    <row r="648" spans="1:7" ht="15.75" x14ac:dyDescent="0.25">
      <c r="A648" s="194">
        <v>45516388</v>
      </c>
      <c r="B648" s="193">
        <v>9781546123255</v>
      </c>
      <c r="C648" s="256" t="s">
        <v>433</v>
      </c>
      <c r="D648" s="194">
        <v>10111</v>
      </c>
      <c r="E648" s="233" t="str">
        <f>IF(VLOOKUP($B:$B,'S25 Warehouse Sale Product List'!$A:$F,6,FALSE)="","",VLOOKUP($B:$B,'S25 Warehouse Sale Product List'!$A:$F,6,FALSE))</f>
        <v/>
      </c>
      <c r="F648" s="234"/>
      <c r="G648"/>
    </row>
    <row r="649" spans="1:7" ht="15.75" x14ac:dyDescent="0.25">
      <c r="A649" s="194">
        <v>21674976</v>
      </c>
      <c r="B649" s="193">
        <v>9781506747057</v>
      </c>
      <c r="C649" s="256" t="s">
        <v>614</v>
      </c>
      <c r="D649" s="194">
        <v>5031</v>
      </c>
      <c r="E649" s="233" t="str">
        <f>IF(VLOOKUP($B:$B,'S25 Warehouse Sale Product List'!$A:$F,6,FALSE)="","",VLOOKUP($B:$B,'S25 Warehouse Sale Product List'!$A:$F,6,FALSE))</f>
        <v/>
      </c>
      <c r="F649" s="234"/>
      <c r="G649"/>
    </row>
    <row r="650" spans="1:7" ht="15.75" x14ac:dyDescent="0.25">
      <c r="A650" s="194">
        <v>14726028</v>
      </c>
      <c r="B650" s="193">
        <v>9781546122715</v>
      </c>
      <c r="C650" s="256" t="s">
        <v>737</v>
      </c>
      <c r="D650" s="194">
        <v>5091</v>
      </c>
      <c r="E650" s="233" t="str">
        <f>IF(VLOOKUP($B:$B,'S25 Warehouse Sale Product List'!$A:$F,6,FALSE)="","",VLOOKUP($B:$B,'S25 Warehouse Sale Product List'!$A:$F,6,FALSE))</f>
        <v/>
      </c>
      <c r="F650" s="234"/>
      <c r="G650"/>
    </row>
    <row r="651" spans="1:7" ht="15.75" x14ac:dyDescent="0.25">
      <c r="A651" s="194">
        <v>51503332</v>
      </c>
      <c r="B651" s="193">
        <v>9781338835861</v>
      </c>
      <c r="C651" s="256" t="s">
        <v>738</v>
      </c>
      <c r="D651" s="194">
        <v>6082</v>
      </c>
      <c r="E651" s="233" t="str">
        <f>IF(VLOOKUP($B:$B,'S25 Warehouse Sale Product List'!$A:$F,6,FALSE)="","",VLOOKUP($B:$B,'S25 Warehouse Sale Product List'!$A:$F,6,FALSE))</f>
        <v/>
      </c>
      <c r="F651" s="234"/>
      <c r="G651"/>
    </row>
    <row r="652" spans="1:7" ht="15.75" x14ac:dyDescent="0.25">
      <c r="A652" s="194">
        <v>15900582</v>
      </c>
      <c r="B652" s="193">
        <v>9781039711785</v>
      </c>
      <c r="C652" s="256" t="s">
        <v>739</v>
      </c>
      <c r="D652" s="194">
        <v>5061</v>
      </c>
      <c r="E652" s="233" t="str">
        <f>IF(VLOOKUP($B:$B,'S25 Warehouse Sale Product List'!$A:$F,6,FALSE)="","",VLOOKUP($B:$B,'S25 Warehouse Sale Product List'!$A:$F,6,FALSE))</f>
        <v/>
      </c>
      <c r="F652" s="234"/>
      <c r="G652"/>
    </row>
    <row r="653" spans="1:7" ht="15.75" x14ac:dyDescent="0.25">
      <c r="A653" s="194">
        <v>83883171</v>
      </c>
      <c r="B653" s="193">
        <v>9781039705647</v>
      </c>
      <c r="C653" s="256" t="s">
        <v>434</v>
      </c>
      <c r="D653" s="194">
        <v>3061</v>
      </c>
      <c r="E653" s="233" t="str">
        <f>IF(VLOOKUP($B:$B,'S25 Warehouse Sale Product List'!$A:$F,6,FALSE)="","",VLOOKUP($B:$B,'S25 Warehouse Sale Product List'!$A:$F,6,FALSE))</f>
        <v/>
      </c>
      <c r="F653" s="234"/>
      <c r="G653"/>
    </row>
    <row r="654" spans="1:7" ht="15.75" x14ac:dyDescent="0.25">
      <c r="A654" s="194">
        <v>49977571</v>
      </c>
      <c r="B654" s="193">
        <v>9798225037109</v>
      </c>
      <c r="C654" s="256" t="s">
        <v>931</v>
      </c>
      <c r="D654" s="194">
        <v>5062</v>
      </c>
      <c r="E654" s="233" t="str">
        <f>IF(VLOOKUP($B:$B,'S25 Warehouse Sale Product List'!$A:$F,6,FALSE)="","",VLOOKUP($B:$B,'S25 Warehouse Sale Product List'!$A:$F,6,FALSE))</f>
        <v/>
      </c>
      <c r="F654" s="234"/>
      <c r="G654"/>
    </row>
    <row r="655" spans="1:7" ht="15.75" x14ac:dyDescent="0.25">
      <c r="A655" s="194">
        <v>87435383</v>
      </c>
      <c r="B655" s="193">
        <v>9781546182221</v>
      </c>
      <c r="C655" s="256" t="s">
        <v>932</v>
      </c>
      <c r="D655" s="194">
        <v>5042</v>
      </c>
      <c r="E655" s="233" t="str">
        <f>IF(VLOOKUP($B:$B,'S25 Warehouse Sale Product List'!$A:$F,6,FALSE)="","",VLOOKUP($B:$B,'S25 Warehouse Sale Product List'!$A:$F,6,FALSE))</f>
        <v/>
      </c>
      <c r="F655" s="234"/>
      <c r="G655"/>
    </row>
    <row r="656" spans="1:7" ht="15.75" x14ac:dyDescent="0.25">
      <c r="A656" s="194">
        <v>33113910</v>
      </c>
      <c r="B656" s="193">
        <v>9781339036564</v>
      </c>
      <c r="C656" s="256" t="s">
        <v>305</v>
      </c>
      <c r="D656" s="194">
        <v>5061</v>
      </c>
      <c r="E656" s="233" t="str">
        <f>IF(VLOOKUP($B:$B,'S25 Warehouse Sale Product List'!$A:$F,6,FALSE)="","",VLOOKUP($B:$B,'S25 Warehouse Sale Product List'!$A:$F,6,FALSE))</f>
        <v/>
      </c>
      <c r="F656" s="234"/>
      <c r="G656"/>
    </row>
    <row r="657" spans="1:7" ht="15.75" x14ac:dyDescent="0.25">
      <c r="A657" s="194">
        <v>83339324</v>
      </c>
      <c r="B657" s="193">
        <v>9781039701779</v>
      </c>
      <c r="C657" s="256" t="s">
        <v>933</v>
      </c>
      <c r="D657" s="194">
        <v>4061</v>
      </c>
      <c r="E657" s="233" t="str">
        <f>IF(VLOOKUP($B:$B,'S25 Warehouse Sale Product List'!$A:$F,6,FALSE)="","",VLOOKUP($B:$B,'S25 Warehouse Sale Product List'!$A:$F,6,FALSE))</f>
        <v/>
      </c>
      <c r="F657" s="234"/>
      <c r="G657"/>
    </row>
    <row r="658" spans="1:7" ht="15.75" x14ac:dyDescent="0.25">
      <c r="A658" s="194">
        <v>42842553</v>
      </c>
      <c r="B658" s="193">
        <v>9781338792447</v>
      </c>
      <c r="C658" s="256" t="s">
        <v>435</v>
      </c>
      <c r="D658" s="194">
        <v>6091</v>
      </c>
      <c r="E658" s="233" t="str">
        <f>IF(VLOOKUP($B:$B,'S25 Warehouse Sale Product List'!$A:$F,6,FALSE)="","",VLOOKUP($B:$B,'S25 Warehouse Sale Product List'!$A:$F,6,FALSE))</f>
        <v/>
      </c>
      <c r="F658" s="234"/>
      <c r="G658"/>
    </row>
    <row r="659" spans="1:7" ht="15.75" x14ac:dyDescent="0.25">
      <c r="A659" s="194">
        <v>19160429</v>
      </c>
      <c r="B659" s="193">
        <v>9781443192354</v>
      </c>
      <c r="C659" s="256" t="s">
        <v>740</v>
      </c>
      <c r="D659" s="194">
        <v>5082</v>
      </c>
      <c r="E659" s="233" t="str">
        <f>IF(VLOOKUP($B:$B,'S25 Warehouse Sale Product List'!$A:$F,6,FALSE)="","",VLOOKUP($B:$B,'S25 Warehouse Sale Product List'!$A:$F,6,FALSE))</f>
        <v/>
      </c>
      <c r="F659" s="234"/>
      <c r="G659"/>
    </row>
    <row r="660" spans="1:7" ht="15.75" x14ac:dyDescent="0.25">
      <c r="A660" s="194">
        <v>57038349</v>
      </c>
      <c r="B660" s="193">
        <v>9781546145912</v>
      </c>
      <c r="C660" s="256" t="s">
        <v>615</v>
      </c>
      <c r="D660" s="194">
        <v>5072</v>
      </c>
      <c r="E660" s="233" t="str">
        <f>IF(VLOOKUP($B:$B,'S25 Warehouse Sale Product List'!$A:$F,6,FALSE)="","",VLOOKUP($B:$B,'S25 Warehouse Sale Product List'!$A:$F,6,FALSE))</f>
        <v/>
      </c>
      <c r="F660" s="234"/>
      <c r="G660"/>
    </row>
    <row r="661" spans="1:7" ht="15.75" x14ac:dyDescent="0.25">
      <c r="A661" s="194">
        <v>64159529</v>
      </c>
      <c r="B661" s="193">
        <v>9781338745801</v>
      </c>
      <c r="C661" s="256" t="s">
        <v>616</v>
      </c>
      <c r="D661" s="194">
        <v>4061</v>
      </c>
      <c r="E661" s="233" t="str">
        <f>IF(VLOOKUP($B:$B,'S25 Warehouse Sale Product List'!$A:$F,6,FALSE)="","",VLOOKUP($B:$B,'S25 Warehouse Sale Product List'!$A:$F,6,FALSE))</f>
        <v/>
      </c>
      <c r="F661" s="234"/>
      <c r="G661"/>
    </row>
    <row r="662" spans="1:7" ht="15.75" x14ac:dyDescent="0.25">
      <c r="A662" s="194">
        <v>89344456</v>
      </c>
      <c r="B662" s="193">
        <v>9781035425273</v>
      </c>
      <c r="C662" s="256" t="s">
        <v>741</v>
      </c>
      <c r="D662" s="194">
        <v>5091</v>
      </c>
      <c r="E662" s="233" t="str">
        <f>IF(VLOOKUP($B:$B,'S25 Warehouse Sale Product List'!$A:$F,6,FALSE)="","",VLOOKUP($B:$B,'S25 Warehouse Sale Product List'!$A:$F,6,FALSE))</f>
        <v/>
      </c>
      <c r="F662" s="234"/>
      <c r="G662"/>
    </row>
    <row r="663" spans="1:7" ht="15.75" x14ac:dyDescent="0.25">
      <c r="A663" s="194">
        <v>58077953</v>
      </c>
      <c r="B663" s="193">
        <v>9781546159445</v>
      </c>
      <c r="C663" s="256" t="s">
        <v>934</v>
      </c>
      <c r="D663" s="194">
        <v>2032</v>
      </c>
      <c r="E663" s="233" t="str">
        <f>IF(VLOOKUP($B:$B,'S25 Warehouse Sale Product List'!$A:$F,6,FALSE)="","",VLOOKUP($B:$B,'S25 Warehouse Sale Product List'!$A:$F,6,FALSE))</f>
        <v/>
      </c>
      <c r="F663" s="234"/>
      <c r="G663"/>
    </row>
    <row r="664" spans="1:7" ht="15.75" x14ac:dyDescent="0.25">
      <c r="A664" s="194">
        <v>52316147</v>
      </c>
      <c r="B664" s="193">
        <v>9781546126966</v>
      </c>
      <c r="C664" s="256" t="s">
        <v>436</v>
      </c>
      <c r="D664" s="194">
        <v>10111</v>
      </c>
      <c r="E664" s="233" t="str">
        <f>IF(VLOOKUP($B:$B,'S25 Warehouse Sale Product List'!$A:$F,6,FALSE)="","",VLOOKUP($B:$B,'S25 Warehouse Sale Product List'!$A:$F,6,FALSE))</f>
        <v/>
      </c>
      <c r="F664" s="234"/>
      <c r="G664"/>
    </row>
    <row r="665" spans="1:7" ht="15.75" x14ac:dyDescent="0.25">
      <c r="A665" s="194">
        <v>97907045</v>
      </c>
      <c r="B665" s="193">
        <v>9780358161820</v>
      </c>
      <c r="C665" s="256" t="s">
        <v>106</v>
      </c>
      <c r="D665" s="194">
        <v>5041</v>
      </c>
      <c r="E665" s="233" t="str">
        <f>IF(VLOOKUP($B:$B,'S25 Warehouse Sale Product List'!$A:$F,6,FALSE)="","",VLOOKUP($B:$B,'S25 Warehouse Sale Product List'!$A:$F,6,FALSE))</f>
        <v/>
      </c>
      <c r="F665" s="234"/>
      <c r="G665"/>
    </row>
    <row r="666" spans="1:7" ht="15.75" x14ac:dyDescent="0.25">
      <c r="A666" s="194">
        <v>48993081</v>
      </c>
      <c r="B666" s="193">
        <v>9781338775891</v>
      </c>
      <c r="C666" s="256" t="s">
        <v>159</v>
      </c>
      <c r="D666" s="194">
        <v>5021</v>
      </c>
      <c r="E666" s="233" t="str">
        <f>IF(VLOOKUP($B:$B,'S25 Warehouse Sale Product List'!$A:$F,6,FALSE)="","",VLOOKUP($B:$B,'S25 Warehouse Sale Product List'!$A:$F,6,FALSE))</f>
        <v/>
      </c>
      <c r="F666" s="234"/>
      <c r="G666"/>
    </row>
    <row r="667" spans="1:7" ht="15.75" x14ac:dyDescent="0.25">
      <c r="A667" s="194">
        <v>54833355</v>
      </c>
      <c r="B667" s="193">
        <v>9781339034218</v>
      </c>
      <c r="C667" s="256" t="s">
        <v>742</v>
      </c>
      <c r="D667" s="194">
        <v>5071</v>
      </c>
      <c r="E667" s="233" t="str">
        <f>IF(VLOOKUP($B:$B,'S25 Warehouse Sale Product List'!$A:$F,6,FALSE)="","",VLOOKUP($B:$B,'S25 Warehouse Sale Product List'!$A:$F,6,FALSE))</f>
        <v/>
      </c>
      <c r="F667" s="234"/>
      <c r="G667"/>
    </row>
    <row r="668" spans="1:7" ht="15.75" x14ac:dyDescent="0.25">
      <c r="A668" s="194">
        <v>32006609</v>
      </c>
      <c r="B668" s="193">
        <v>9781421587660</v>
      </c>
      <c r="C668" s="256" t="s">
        <v>306</v>
      </c>
      <c r="D668" s="194">
        <v>5041</v>
      </c>
      <c r="E668" s="233" t="str">
        <f>IF(VLOOKUP($B:$B,'S25 Warehouse Sale Product List'!$A:$F,6,FALSE)="","",VLOOKUP($B:$B,'S25 Warehouse Sale Product List'!$A:$F,6,FALSE))</f>
        <v/>
      </c>
      <c r="F668" s="234"/>
      <c r="G668"/>
    </row>
    <row r="669" spans="1:7" ht="15.75" x14ac:dyDescent="0.25">
      <c r="A669" s="194">
        <v>32669578</v>
      </c>
      <c r="B669" s="193">
        <v>9781546174585</v>
      </c>
      <c r="C669" s="256" t="s">
        <v>743</v>
      </c>
      <c r="D669" s="194">
        <v>5072</v>
      </c>
      <c r="E669" s="233" t="str">
        <f>IF(VLOOKUP($B:$B,'S25 Warehouse Sale Product List'!$A:$F,6,FALSE)="","",VLOOKUP($B:$B,'S25 Warehouse Sale Product List'!$A:$F,6,FALSE))</f>
        <v/>
      </c>
      <c r="F669" s="234"/>
      <c r="G669"/>
    </row>
    <row r="670" spans="1:7" ht="15.75" x14ac:dyDescent="0.25">
      <c r="A670" s="194">
        <v>14145260</v>
      </c>
      <c r="B670" s="193">
        <v>9781546116493</v>
      </c>
      <c r="C670" s="256" t="s">
        <v>744</v>
      </c>
      <c r="D670" s="194">
        <v>5072</v>
      </c>
      <c r="E670" s="233" t="str">
        <f>IF(VLOOKUP($B:$B,'S25 Warehouse Sale Product List'!$A:$F,6,FALSE)="","",VLOOKUP($B:$B,'S25 Warehouse Sale Product List'!$A:$F,6,FALSE))</f>
        <v/>
      </c>
      <c r="F670" s="234"/>
      <c r="G670"/>
    </row>
    <row r="671" spans="1:7" ht="15.75" x14ac:dyDescent="0.25">
      <c r="A671" s="194">
        <v>14184442</v>
      </c>
      <c r="B671" s="193">
        <v>9781443191746</v>
      </c>
      <c r="C671" s="256" t="s">
        <v>745</v>
      </c>
      <c r="D671" s="194">
        <v>5062</v>
      </c>
      <c r="E671" s="233" t="str">
        <f>IF(VLOOKUP($B:$B,'S25 Warehouse Sale Product List'!$A:$F,6,FALSE)="","",VLOOKUP($B:$B,'S25 Warehouse Sale Product List'!$A:$F,6,FALSE))</f>
        <v/>
      </c>
      <c r="F671" s="234"/>
      <c r="G671"/>
    </row>
    <row r="672" spans="1:7" ht="15.75" x14ac:dyDescent="0.25">
      <c r="A672" s="194">
        <v>48491748</v>
      </c>
      <c r="B672" s="193">
        <v>9781546104513</v>
      </c>
      <c r="C672" s="256" t="s">
        <v>746</v>
      </c>
      <c r="D672" s="194">
        <v>5011</v>
      </c>
      <c r="E672" s="233" t="str">
        <f>IF(VLOOKUP($B:$B,'S25 Warehouse Sale Product List'!$A:$F,6,FALSE)="","",VLOOKUP($B:$B,'S25 Warehouse Sale Product List'!$A:$F,6,FALSE))</f>
        <v/>
      </c>
      <c r="F672" s="234"/>
      <c r="G672"/>
    </row>
    <row r="673" spans="1:7" ht="15.75" x14ac:dyDescent="0.25">
      <c r="A673" s="194">
        <v>24022317</v>
      </c>
      <c r="B673" s="193">
        <v>9781338896831</v>
      </c>
      <c r="C673" s="256" t="s">
        <v>161</v>
      </c>
      <c r="D673" s="194">
        <v>5041</v>
      </c>
      <c r="E673" s="233" t="str">
        <f>IF(VLOOKUP($B:$B,'S25 Warehouse Sale Product List'!$A:$F,6,FALSE)="","",VLOOKUP($B:$B,'S25 Warehouse Sale Product List'!$A:$F,6,FALSE))</f>
        <v/>
      </c>
      <c r="F673" s="234"/>
      <c r="G673"/>
    </row>
    <row r="674" spans="1:7" ht="15.75" x14ac:dyDescent="0.25">
      <c r="A674" s="194">
        <v>69342721</v>
      </c>
      <c r="B674" s="193">
        <v>9781338630824</v>
      </c>
      <c r="C674" s="256" t="s">
        <v>437</v>
      </c>
      <c r="D674" s="194">
        <v>4061</v>
      </c>
      <c r="E674" s="233" t="str">
        <f>IF(VLOOKUP($B:$B,'S25 Warehouse Sale Product List'!$A:$F,6,FALSE)="","",VLOOKUP($B:$B,'S25 Warehouse Sale Product List'!$A:$F,6,FALSE))</f>
        <v/>
      </c>
      <c r="F674" s="234"/>
      <c r="G674"/>
    </row>
    <row r="675" spans="1:7" ht="15.75" x14ac:dyDescent="0.25">
      <c r="A675" s="194">
        <v>46022646</v>
      </c>
      <c r="B675" s="193">
        <v>9781443198455</v>
      </c>
      <c r="C675" s="256" t="s">
        <v>162</v>
      </c>
      <c r="D675" s="194">
        <v>5061</v>
      </c>
      <c r="E675" s="233" t="str">
        <f>IF(VLOOKUP($B:$B,'S25 Warehouse Sale Product List'!$A:$F,6,FALSE)="","",VLOOKUP($B:$B,'S25 Warehouse Sale Product List'!$A:$F,6,FALSE))</f>
        <v/>
      </c>
      <c r="F675" s="234"/>
      <c r="G675"/>
    </row>
    <row r="676" spans="1:7" ht="15.75" x14ac:dyDescent="0.25">
      <c r="A676" s="194">
        <v>86350418</v>
      </c>
      <c r="B676" s="193">
        <v>9781338775808</v>
      </c>
      <c r="C676" s="256" t="s">
        <v>163</v>
      </c>
      <c r="D676" s="194">
        <v>2072</v>
      </c>
      <c r="E676" s="233" t="str">
        <f>IF(VLOOKUP($B:$B,'S25 Warehouse Sale Product List'!$A:$F,6,FALSE)="","",VLOOKUP($B:$B,'S25 Warehouse Sale Product List'!$A:$F,6,FALSE))</f>
        <v/>
      </c>
      <c r="F676" s="234"/>
    </row>
    <row r="677" spans="1:7" ht="15.75" x14ac:dyDescent="0.25">
      <c r="A677" s="194">
        <v>41703623</v>
      </c>
      <c r="B677" s="193">
        <v>9781338686951</v>
      </c>
      <c r="C677" s="256" t="s">
        <v>164</v>
      </c>
      <c r="D677" s="194">
        <v>2071</v>
      </c>
      <c r="E677" s="233" t="str">
        <f>IF(VLOOKUP($B:$B,'S25 Warehouse Sale Product List'!$A:$F,6,FALSE)="","",VLOOKUP($B:$B,'S25 Warehouse Sale Product List'!$A:$F,6,FALSE))</f>
        <v/>
      </c>
      <c r="F677" s="234"/>
    </row>
    <row r="678" spans="1:7" ht="15.75" x14ac:dyDescent="0.25">
      <c r="A678" s="194">
        <v>60545587</v>
      </c>
      <c r="B678" s="193">
        <v>9781338856095</v>
      </c>
      <c r="C678" s="256" t="s">
        <v>165</v>
      </c>
      <c r="D678" s="194">
        <v>2071</v>
      </c>
      <c r="E678" s="233" t="str">
        <f>IF(VLOOKUP($B:$B,'S25 Warehouse Sale Product List'!$A:$F,6,FALSE)="","",VLOOKUP($B:$B,'S25 Warehouse Sale Product List'!$A:$F,6,FALSE))</f>
        <v/>
      </c>
      <c r="F678" s="234"/>
    </row>
    <row r="679" spans="1:7" ht="15.75" x14ac:dyDescent="0.25">
      <c r="A679" s="194">
        <v>56652139</v>
      </c>
      <c r="B679" s="193">
        <v>9781338766554</v>
      </c>
      <c r="C679" s="256" t="s">
        <v>166</v>
      </c>
      <c r="D679" s="194">
        <v>2071</v>
      </c>
      <c r="E679" s="233" t="str">
        <f>IF(VLOOKUP($B:$B,'S25 Warehouse Sale Product List'!$A:$F,6,FALSE)="","",VLOOKUP($B:$B,'S25 Warehouse Sale Product List'!$A:$F,6,FALSE))</f>
        <v/>
      </c>
      <c r="F679" s="234"/>
    </row>
    <row r="680" spans="1:7" ht="15.75" x14ac:dyDescent="0.25">
      <c r="A680" s="194">
        <v>3286144</v>
      </c>
      <c r="B680" s="193">
        <v>9781443142816</v>
      </c>
      <c r="C680" s="256" t="s">
        <v>935</v>
      </c>
      <c r="D680" s="194">
        <v>5062</v>
      </c>
      <c r="E680" s="233" t="str">
        <f>IF(VLOOKUP($B:$B,'S25 Warehouse Sale Product List'!$A:$F,6,FALSE)="","",VLOOKUP($B:$B,'S25 Warehouse Sale Product List'!$A:$F,6,FALSE))</f>
        <v/>
      </c>
      <c r="F680" s="234"/>
    </row>
    <row r="681" spans="1:7" ht="15.75" x14ac:dyDescent="0.25">
      <c r="A681" s="194">
        <v>22905000</v>
      </c>
      <c r="B681" s="193">
        <v>9781536234794</v>
      </c>
      <c r="C681" s="256" t="s">
        <v>307</v>
      </c>
      <c r="D681" s="194">
        <v>5091</v>
      </c>
      <c r="E681" s="233" t="str">
        <f>IF(VLOOKUP($B:$B,'S25 Warehouse Sale Product List'!$A:$F,6,FALSE)="","",VLOOKUP($B:$B,'S25 Warehouse Sale Product List'!$A:$F,6,FALSE))</f>
        <v/>
      </c>
      <c r="F681" s="234"/>
    </row>
    <row r="682" spans="1:7" ht="15.75" x14ac:dyDescent="0.25">
      <c r="A682" s="194">
        <v>80259328</v>
      </c>
      <c r="B682" s="193">
        <v>9781443193115</v>
      </c>
      <c r="C682" s="256" t="s">
        <v>308</v>
      </c>
      <c r="D682" s="194">
        <v>5081</v>
      </c>
      <c r="E682" s="233" t="str">
        <f>IF(VLOOKUP($B:$B,'S25 Warehouse Sale Product List'!$A:$F,6,FALSE)="","",VLOOKUP($B:$B,'S25 Warehouse Sale Product List'!$A:$F,6,FALSE))</f>
        <v/>
      </c>
      <c r="F682" s="234"/>
    </row>
    <row r="683" spans="1:7" ht="15.75" x14ac:dyDescent="0.25">
      <c r="A683" s="194">
        <v>33121935</v>
      </c>
      <c r="B683" s="193">
        <v>9781339016580</v>
      </c>
      <c r="C683" s="256" t="s">
        <v>309</v>
      </c>
      <c r="D683" s="194">
        <v>5041</v>
      </c>
      <c r="E683" s="233" t="str">
        <f>IF(VLOOKUP($B:$B,'S25 Warehouse Sale Product List'!$A:$F,6,FALSE)="","",VLOOKUP($B:$B,'S25 Warehouse Sale Product List'!$A:$F,6,FALSE))</f>
        <v/>
      </c>
      <c r="F683" s="234"/>
    </row>
    <row r="684" spans="1:7" ht="15.75" x14ac:dyDescent="0.25">
      <c r="A684" s="194">
        <v>78401726</v>
      </c>
      <c r="B684" s="193">
        <v>9781338889055</v>
      </c>
      <c r="C684" s="256" t="s">
        <v>310</v>
      </c>
      <c r="D684" s="194">
        <v>5071</v>
      </c>
      <c r="E684" s="233" t="str">
        <f>IF(VLOOKUP($B:$B,'S25 Warehouse Sale Product List'!$A:$F,6,FALSE)="","",VLOOKUP($B:$B,'S25 Warehouse Sale Product List'!$A:$F,6,FALSE))</f>
        <v/>
      </c>
      <c r="F684" s="234"/>
    </row>
    <row r="685" spans="1:7" ht="15.75" x14ac:dyDescent="0.25">
      <c r="A685" s="194">
        <v>93056069</v>
      </c>
      <c r="B685" s="193">
        <v>9798225032821</v>
      </c>
      <c r="C685" s="256" t="s">
        <v>936</v>
      </c>
      <c r="D685" s="194">
        <v>5082</v>
      </c>
      <c r="E685" s="233" t="str">
        <f>IF(VLOOKUP($B:$B,'S25 Warehouse Sale Product List'!$A:$F,6,FALSE)="","",VLOOKUP($B:$B,'S25 Warehouse Sale Product List'!$A:$F,6,FALSE))</f>
        <v/>
      </c>
      <c r="F685" s="234"/>
    </row>
    <row r="686" spans="1:7" ht="15.75" x14ac:dyDescent="0.25">
      <c r="A686" s="194">
        <v>28062313</v>
      </c>
      <c r="B686" s="193">
        <v>9781546125259</v>
      </c>
      <c r="C686" s="256" t="s">
        <v>438</v>
      </c>
      <c r="D686" s="194">
        <v>5081</v>
      </c>
      <c r="E686" s="233" t="str">
        <f>IF(VLOOKUP($B:$B,'S25 Warehouse Sale Product List'!$A:$F,6,FALSE)="","",VLOOKUP($B:$B,'S25 Warehouse Sale Product List'!$A:$F,6,FALSE))</f>
        <v/>
      </c>
      <c r="F686" s="234"/>
    </row>
    <row r="687" spans="1:7" ht="15.75" x14ac:dyDescent="0.25">
      <c r="A687" s="194">
        <v>37629419</v>
      </c>
      <c r="B687" s="193">
        <v>9798225003999</v>
      </c>
      <c r="C687" s="256" t="s">
        <v>937</v>
      </c>
      <c r="D687" s="194">
        <v>5082</v>
      </c>
      <c r="E687" s="233" t="str">
        <f>IF(VLOOKUP($B:$B,'S25 Warehouse Sale Product List'!$A:$F,6,FALSE)="","",VLOOKUP($B:$B,'S25 Warehouse Sale Product List'!$A:$F,6,FALSE))</f>
        <v/>
      </c>
      <c r="F687" s="234"/>
    </row>
    <row r="688" spans="1:7" ht="15.75" x14ac:dyDescent="0.25">
      <c r="A688" s="194">
        <v>83630933</v>
      </c>
      <c r="B688" s="193">
        <v>9781546147619</v>
      </c>
      <c r="C688" s="256" t="s">
        <v>617</v>
      </c>
      <c r="D688" s="194">
        <v>5071</v>
      </c>
      <c r="E688" s="233" t="str">
        <f>IF(VLOOKUP($B:$B,'S25 Warehouse Sale Product List'!$A:$F,6,FALSE)="","",VLOOKUP($B:$B,'S25 Warehouse Sale Product List'!$A:$F,6,FALSE))</f>
        <v/>
      </c>
      <c r="F688" s="234"/>
    </row>
    <row r="689" spans="1:6" ht="15.75" x14ac:dyDescent="0.25">
      <c r="A689" s="194">
        <v>19675149</v>
      </c>
      <c r="B689" s="193">
        <v>9781804538678</v>
      </c>
      <c r="C689" s="256" t="s">
        <v>938</v>
      </c>
      <c r="D689" s="194">
        <v>5092</v>
      </c>
      <c r="E689" s="233" t="str">
        <f>IF(VLOOKUP($B:$B,'S25 Warehouse Sale Product List'!$A:$F,6,FALSE)="","",VLOOKUP($B:$B,'S25 Warehouse Sale Product List'!$A:$F,6,FALSE))</f>
        <v/>
      </c>
      <c r="F689" s="234"/>
    </row>
    <row r="690" spans="1:6" ht="15.75" x14ac:dyDescent="0.25">
      <c r="A690" s="194">
        <v>18108175</v>
      </c>
      <c r="B690" s="193">
        <v>9781443196291</v>
      </c>
      <c r="C690" s="256" t="s">
        <v>618</v>
      </c>
      <c r="D690" s="194">
        <v>5031</v>
      </c>
      <c r="E690" s="233" t="str">
        <f>IF(VLOOKUP($B:$B,'S25 Warehouse Sale Product List'!$A:$F,6,FALSE)="","",VLOOKUP($B:$B,'S25 Warehouse Sale Product List'!$A:$F,6,FALSE))</f>
        <v/>
      </c>
      <c r="F690" s="234"/>
    </row>
    <row r="691" spans="1:6" ht="15.75" x14ac:dyDescent="0.25">
      <c r="A691" s="194">
        <v>60007035</v>
      </c>
      <c r="B691" s="193">
        <v>9781443196307</v>
      </c>
      <c r="C691" s="256" t="s">
        <v>939</v>
      </c>
      <c r="D691" s="194">
        <v>5032</v>
      </c>
      <c r="E691" s="233" t="str">
        <f>IF(VLOOKUP($B:$B,'S25 Warehouse Sale Product List'!$A:$F,6,FALSE)="","",VLOOKUP($B:$B,'S25 Warehouse Sale Product List'!$A:$F,6,FALSE))</f>
        <v/>
      </c>
      <c r="F691" s="234"/>
    </row>
    <row r="692" spans="1:6" ht="15.75" x14ac:dyDescent="0.25">
      <c r="A692" s="194">
        <v>22994959</v>
      </c>
      <c r="B692" s="193">
        <v>9781546146988</v>
      </c>
      <c r="C692" s="256" t="s">
        <v>619</v>
      </c>
      <c r="D692" s="194">
        <v>5022</v>
      </c>
      <c r="E692" s="233" t="str">
        <f>IF(VLOOKUP($B:$B,'S25 Warehouse Sale Product List'!$A:$F,6,FALSE)="","",VLOOKUP($B:$B,'S25 Warehouse Sale Product List'!$A:$F,6,FALSE))</f>
        <v/>
      </c>
      <c r="F692" s="234"/>
    </row>
    <row r="693" spans="1:6" ht="15.75" x14ac:dyDescent="0.25">
      <c r="A693" s="194">
        <v>70954709</v>
      </c>
      <c r="B693" s="193">
        <v>9781339002880</v>
      </c>
      <c r="C693" s="256" t="s">
        <v>440</v>
      </c>
      <c r="D693" s="194">
        <v>5041</v>
      </c>
      <c r="E693" s="233" t="str">
        <f>IF(VLOOKUP($B:$B,'S25 Warehouse Sale Product List'!$A:$F,6,FALSE)="","",VLOOKUP($B:$B,'S25 Warehouse Sale Product List'!$A:$F,6,FALSE))</f>
        <v/>
      </c>
      <c r="F693" s="234"/>
    </row>
    <row r="694" spans="1:6" ht="15.75" x14ac:dyDescent="0.25">
      <c r="A694" s="194">
        <v>49424293</v>
      </c>
      <c r="B694" s="193">
        <v>9781443198424</v>
      </c>
      <c r="C694" s="256" t="s">
        <v>620</v>
      </c>
      <c r="D694" s="194">
        <v>5082</v>
      </c>
      <c r="E694" s="233" t="str">
        <f>IF(VLOOKUP($B:$B,'S25 Warehouse Sale Product List'!$A:$F,6,FALSE)="","",VLOOKUP($B:$B,'S25 Warehouse Sale Product List'!$A:$F,6,FALSE))</f>
        <v/>
      </c>
      <c r="F694" s="234"/>
    </row>
    <row r="695" spans="1:6" ht="15.75" x14ac:dyDescent="0.25">
      <c r="A695" s="194">
        <v>23209157</v>
      </c>
      <c r="B695" s="193">
        <v>9781546144595</v>
      </c>
      <c r="C695" s="256" t="s">
        <v>621</v>
      </c>
      <c r="D695" s="194">
        <v>10111</v>
      </c>
      <c r="E695" s="233" t="str">
        <f>IF(VLOOKUP($B:$B,'S25 Warehouse Sale Product List'!$A:$F,6,FALSE)="","",VLOOKUP($B:$B,'S25 Warehouse Sale Product List'!$A:$F,6,FALSE))</f>
        <v/>
      </c>
      <c r="F695" s="234"/>
    </row>
    <row r="696" spans="1:6" ht="15.75" x14ac:dyDescent="0.25">
      <c r="A696" s="194">
        <v>73998488</v>
      </c>
      <c r="B696" s="193">
        <v>9781546104544</v>
      </c>
      <c r="C696" s="256" t="s">
        <v>940</v>
      </c>
      <c r="D696" s="194">
        <v>5011</v>
      </c>
      <c r="E696" s="233" t="str">
        <f>IF(VLOOKUP($B:$B,'S25 Warehouse Sale Product List'!$A:$F,6,FALSE)="","",VLOOKUP($B:$B,'S25 Warehouse Sale Product List'!$A:$F,6,FALSE))</f>
        <v/>
      </c>
      <c r="F696" s="234"/>
    </row>
    <row r="697" spans="1:6" ht="15.75" x14ac:dyDescent="0.25">
      <c r="A697" s="194">
        <v>69622063</v>
      </c>
      <c r="B697" s="193">
        <v>9781338753745</v>
      </c>
      <c r="C697" s="256" t="s">
        <v>622</v>
      </c>
      <c r="D697" s="194">
        <v>5082</v>
      </c>
      <c r="E697" s="233" t="str">
        <f>IF(VLOOKUP($B:$B,'S25 Warehouse Sale Product List'!$A:$F,6,FALSE)="","",VLOOKUP($B:$B,'S25 Warehouse Sale Product List'!$A:$F,6,FALSE))</f>
        <v/>
      </c>
      <c r="F697" s="234"/>
    </row>
    <row r="698" spans="1:6" ht="15.75" x14ac:dyDescent="0.25">
      <c r="A698" s="194">
        <v>74378056</v>
      </c>
      <c r="B698" s="193">
        <v>9781546174080</v>
      </c>
      <c r="C698" s="256" t="s">
        <v>747</v>
      </c>
      <c r="D698" s="194">
        <v>10112</v>
      </c>
      <c r="E698" s="233" t="str">
        <f>IF(VLOOKUP($B:$B,'S25 Warehouse Sale Product List'!$A:$F,6,FALSE)="","",VLOOKUP($B:$B,'S25 Warehouse Sale Product List'!$A:$F,6,FALSE))</f>
        <v/>
      </c>
      <c r="F698" s="234"/>
    </row>
    <row r="699" spans="1:6" ht="15.75" x14ac:dyDescent="0.25">
      <c r="A699" s="194">
        <v>37780598</v>
      </c>
      <c r="B699" s="193">
        <v>9781546179436</v>
      </c>
      <c r="C699" s="256" t="s">
        <v>941</v>
      </c>
      <c r="D699" s="194">
        <v>5042</v>
      </c>
      <c r="E699" s="233" t="str">
        <f>IF(VLOOKUP($B:$B,'S25 Warehouse Sale Product List'!$A:$F,6,FALSE)="","",VLOOKUP($B:$B,'S25 Warehouse Sale Product List'!$A:$F,6,FALSE))</f>
        <v/>
      </c>
      <c r="F699" s="234"/>
    </row>
    <row r="700" spans="1:6" ht="15.75" x14ac:dyDescent="0.25">
      <c r="A700" s="194">
        <v>54884327</v>
      </c>
      <c r="B700" s="193">
        <v>9781339053790</v>
      </c>
      <c r="C700" s="256" t="s">
        <v>441</v>
      </c>
      <c r="D700" s="194">
        <v>10112</v>
      </c>
      <c r="E700" s="233" t="str">
        <f>IF(VLOOKUP($B:$B,'S25 Warehouse Sale Product List'!$A:$F,6,FALSE)="","",VLOOKUP($B:$B,'S25 Warehouse Sale Product List'!$A:$F,6,FALSE))</f>
        <v/>
      </c>
      <c r="F700" s="234"/>
    </row>
    <row r="701" spans="1:6" ht="15.75" x14ac:dyDescent="0.25">
      <c r="A701" s="194">
        <v>65222051</v>
      </c>
      <c r="B701" s="193">
        <v>9798225003241</v>
      </c>
      <c r="C701" s="256" t="s">
        <v>942</v>
      </c>
      <c r="D701" s="194">
        <v>5082</v>
      </c>
      <c r="E701" s="233" t="str">
        <f>IF(VLOOKUP($B:$B,'S25 Warehouse Sale Product List'!$A:$F,6,FALSE)="","",VLOOKUP($B:$B,'S25 Warehouse Sale Product List'!$A:$F,6,FALSE))</f>
        <v/>
      </c>
      <c r="F701" s="234"/>
    </row>
    <row r="702" spans="1:6" ht="15.75" x14ac:dyDescent="0.25">
      <c r="A702" s="194">
        <v>85258803</v>
      </c>
      <c r="B702" s="193">
        <v>9781427878397</v>
      </c>
      <c r="C702" s="256" t="s">
        <v>623</v>
      </c>
      <c r="D702" s="194">
        <v>5031</v>
      </c>
      <c r="E702" s="233" t="str">
        <f>IF(VLOOKUP($B:$B,'S25 Warehouse Sale Product List'!$A:$F,6,FALSE)="","",VLOOKUP($B:$B,'S25 Warehouse Sale Product List'!$A:$F,6,FALSE))</f>
        <v/>
      </c>
      <c r="F702" s="234"/>
    </row>
    <row r="703" spans="1:6" ht="15.75" x14ac:dyDescent="0.25">
      <c r="A703" s="194">
        <v>22441326</v>
      </c>
      <c r="B703" s="193">
        <v>9781039704558</v>
      </c>
      <c r="C703" s="256" t="s">
        <v>624</v>
      </c>
      <c r="D703" s="194">
        <v>5021</v>
      </c>
      <c r="E703" s="233" t="str">
        <f>IF(VLOOKUP($B:$B,'S25 Warehouse Sale Product List'!$A:$F,6,FALSE)="","",VLOOKUP($B:$B,'S25 Warehouse Sale Product List'!$A:$F,6,FALSE))</f>
        <v/>
      </c>
      <c r="F703" s="234"/>
    </row>
    <row r="704" spans="1:6" ht="15.75" x14ac:dyDescent="0.25">
      <c r="A704" s="194">
        <v>86033776</v>
      </c>
      <c r="B704" s="193">
        <v>9781546174462</v>
      </c>
      <c r="C704" s="256" t="s">
        <v>748</v>
      </c>
      <c r="D704" s="194">
        <v>5012</v>
      </c>
      <c r="E704" s="233" t="str">
        <f>IF(VLOOKUP($B:$B,'S25 Warehouse Sale Product List'!$A:$F,6,FALSE)="","",VLOOKUP($B:$B,'S25 Warehouse Sale Product List'!$A:$F,6,FALSE))</f>
        <v/>
      </c>
      <c r="F704" s="234"/>
    </row>
    <row r="705" spans="1:6" ht="15.75" x14ac:dyDescent="0.25">
      <c r="A705" s="194">
        <v>99439783</v>
      </c>
      <c r="B705" s="193">
        <v>9781339039220</v>
      </c>
      <c r="C705" s="256" t="s">
        <v>314</v>
      </c>
      <c r="D705" s="194">
        <v>10112</v>
      </c>
      <c r="E705" s="233" t="str">
        <f>IF(VLOOKUP($B:$B,'S25 Warehouse Sale Product List'!$A:$F,6,FALSE)="","",VLOOKUP($B:$B,'S25 Warehouse Sale Product List'!$A:$F,6,FALSE))</f>
        <v/>
      </c>
      <c r="F705" s="234"/>
    </row>
    <row r="706" spans="1:6" ht="15.75" x14ac:dyDescent="0.25">
      <c r="A706" s="194">
        <v>11529727</v>
      </c>
      <c r="B706" s="193">
        <v>9798225022617</v>
      </c>
      <c r="C706" s="256" t="s">
        <v>943</v>
      </c>
      <c r="D706" s="194">
        <v>5022</v>
      </c>
      <c r="E706" s="233" t="str">
        <f>IF(VLOOKUP($B:$B,'S25 Warehouse Sale Product List'!$A:$F,6,FALSE)="","",VLOOKUP($B:$B,'S25 Warehouse Sale Product List'!$A:$F,6,FALSE))</f>
        <v/>
      </c>
      <c r="F706" s="234"/>
    </row>
    <row r="707" spans="1:6" ht="15.75" x14ac:dyDescent="0.25">
      <c r="A707" s="194">
        <v>55692084</v>
      </c>
      <c r="B707" s="193">
        <v>9781339030753</v>
      </c>
      <c r="C707" s="256" t="s">
        <v>625</v>
      </c>
      <c r="D707" s="194">
        <v>5081</v>
      </c>
      <c r="E707" s="233" t="str">
        <f>IF(VLOOKUP($B:$B,'S25 Warehouse Sale Product List'!$A:$F,6,FALSE)="","",VLOOKUP($B:$B,'S25 Warehouse Sale Product List'!$A:$F,6,FALSE))</f>
        <v/>
      </c>
      <c r="F707" s="234"/>
    </row>
    <row r="708" spans="1:6" ht="15.75" x14ac:dyDescent="0.25">
      <c r="A708" s="194">
        <v>49532673</v>
      </c>
      <c r="B708" s="193">
        <v>9781339039213</v>
      </c>
      <c r="C708" s="256" t="s">
        <v>626</v>
      </c>
      <c r="D708" s="194">
        <v>5022</v>
      </c>
      <c r="E708" s="233" t="str">
        <f>IF(VLOOKUP($B:$B,'S25 Warehouse Sale Product List'!$A:$F,6,FALSE)="","",VLOOKUP($B:$B,'S25 Warehouse Sale Product List'!$A:$F,6,FALSE))</f>
        <v/>
      </c>
      <c r="F708" s="234"/>
    </row>
    <row r="709" spans="1:6" ht="15.75" x14ac:dyDescent="0.25">
      <c r="A709" s="194">
        <v>67592912</v>
      </c>
      <c r="B709" s="193">
        <v>9781338733969</v>
      </c>
      <c r="C709" s="256" t="s">
        <v>944</v>
      </c>
      <c r="D709" s="194">
        <v>5012</v>
      </c>
      <c r="E709" s="233" t="str">
        <f>IF(VLOOKUP($B:$B,'S25 Warehouse Sale Product List'!$A:$F,6,FALSE)="","",VLOOKUP($B:$B,'S25 Warehouse Sale Product List'!$A:$F,6,FALSE))</f>
        <v/>
      </c>
      <c r="F709" s="234"/>
    </row>
    <row r="710" spans="1:6" ht="15.75" x14ac:dyDescent="0.25">
      <c r="A710" s="194">
        <v>38385764</v>
      </c>
      <c r="B710" s="193">
        <v>9781546182474</v>
      </c>
      <c r="C710" s="256" t="s">
        <v>749</v>
      </c>
      <c r="D710" s="194">
        <v>5021</v>
      </c>
      <c r="E710" s="233" t="str">
        <f>IF(VLOOKUP($B:$B,'S25 Warehouse Sale Product List'!$A:$F,6,FALSE)="","",VLOOKUP($B:$B,'S25 Warehouse Sale Product List'!$A:$F,6,FALSE))</f>
        <v/>
      </c>
      <c r="F710" s="234"/>
    </row>
    <row r="711" spans="1:6" ht="15.75" x14ac:dyDescent="0.25">
      <c r="A711" s="194">
        <v>87116222</v>
      </c>
      <c r="B711" s="193">
        <v>9798225031060</v>
      </c>
      <c r="C711" s="256" t="s">
        <v>945</v>
      </c>
      <c r="D711" s="194">
        <v>5072</v>
      </c>
      <c r="E711" s="233" t="str">
        <f>IF(VLOOKUP($B:$B,'S25 Warehouse Sale Product List'!$A:$F,6,FALSE)="","",VLOOKUP($B:$B,'S25 Warehouse Sale Product List'!$A:$F,6,FALSE))</f>
        <v/>
      </c>
      <c r="F711" s="234"/>
    </row>
    <row r="712" spans="1:6" ht="15.75" x14ac:dyDescent="0.25">
      <c r="A712" s="194">
        <v>39155877</v>
      </c>
      <c r="B712" s="193">
        <v>9781039708778</v>
      </c>
      <c r="C712" s="256" t="s">
        <v>627</v>
      </c>
      <c r="D712" s="194">
        <v>5081</v>
      </c>
      <c r="E712" s="233" t="str">
        <f>IF(VLOOKUP($B:$B,'S25 Warehouse Sale Product List'!$A:$F,6,FALSE)="","",VLOOKUP($B:$B,'S25 Warehouse Sale Product List'!$A:$F,6,FALSE))</f>
        <v/>
      </c>
      <c r="F712" s="234"/>
    </row>
    <row r="713" spans="1:6" ht="15.75" x14ac:dyDescent="0.25">
      <c r="A713" s="194">
        <v>71350433</v>
      </c>
      <c r="B713" s="193">
        <v>9781338891973</v>
      </c>
      <c r="C713" s="256" t="s">
        <v>315</v>
      </c>
      <c r="D713" s="194">
        <v>5021</v>
      </c>
      <c r="E713" s="233" t="str">
        <f>IF(VLOOKUP($B:$B,'S25 Warehouse Sale Product List'!$A:$F,6,FALSE)="","",VLOOKUP($B:$B,'S25 Warehouse Sale Product List'!$A:$F,6,FALSE))</f>
        <v/>
      </c>
      <c r="F713" s="234"/>
    </row>
    <row r="714" spans="1:6" ht="15.75" x14ac:dyDescent="0.25">
      <c r="A714" s="194">
        <v>40135933</v>
      </c>
      <c r="B714" s="193">
        <v>9781546148470</v>
      </c>
      <c r="C714" s="256" t="s">
        <v>946</v>
      </c>
      <c r="D714" s="194">
        <v>5032</v>
      </c>
      <c r="E714" s="233" t="str">
        <f>IF(VLOOKUP($B:$B,'S25 Warehouse Sale Product List'!$A:$F,6,FALSE)="","",VLOOKUP($B:$B,'S25 Warehouse Sale Product List'!$A:$F,6,FALSE))</f>
        <v/>
      </c>
      <c r="F714" s="234"/>
    </row>
    <row r="715" spans="1:6" ht="15.75" x14ac:dyDescent="0.25">
      <c r="A715" s="194">
        <v>63019611</v>
      </c>
      <c r="B715" s="193">
        <v>9781368115940</v>
      </c>
      <c r="C715" s="256" t="s">
        <v>750</v>
      </c>
      <c r="D715" s="194">
        <v>5041</v>
      </c>
      <c r="E715" s="233" t="str">
        <f>IF(VLOOKUP($B:$B,'S25 Warehouse Sale Product List'!$A:$F,6,FALSE)="","",VLOOKUP($B:$B,'S25 Warehouse Sale Product List'!$A:$F,6,FALSE))</f>
        <v/>
      </c>
      <c r="F715" s="234"/>
    </row>
    <row r="716" spans="1:6" ht="15.75" x14ac:dyDescent="0.25">
      <c r="A716" s="194">
        <v>97424640</v>
      </c>
      <c r="B716" s="193">
        <v>9781338818796</v>
      </c>
      <c r="C716" s="256" t="s">
        <v>316</v>
      </c>
      <c r="D716" s="194">
        <v>5081</v>
      </c>
      <c r="E716" s="233" t="str">
        <f>IF(VLOOKUP($B:$B,'S25 Warehouse Sale Product List'!$A:$F,6,FALSE)="","",VLOOKUP($B:$B,'S25 Warehouse Sale Product List'!$A:$F,6,FALSE))</f>
        <v/>
      </c>
      <c r="F716" s="234"/>
    </row>
    <row r="717" spans="1:6" ht="15.75" x14ac:dyDescent="0.25">
      <c r="A717" s="194">
        <v>16793942</v>
      </c>
      <c r="B717" s="193">
        <v>9781039701748</v>
      </c>
      <c r="C717" s="256" t="s">
        <v>442</v>
      </c>
      <c r="D717" s="194">
        <v>5071</v>
      </c>
      <c r="E717" s="233" t="str">
        <f>IF(VLOOKUP($B:$B,'S25 Warehouse Sale Product List'!$A:$F,6,FALSE)="","",VLOOKUP($B:$B,'S25 Warehouse Sale Product List'!$A:$F,6,FALSE))</f>
        <v/>
      </c>
      <c r="F717" s="234"/>
    </row>
    <row r="718" spans="1:6" ht="15.75" x14ac:dyDescent="0.25">
      <c r="A718" s="194">
        <v>72491857</v>
      </c>
      <c r="B718" s="193">
        <v>9781546171461</v>
      </c>
      <c r="C718" s="256" t="s">
        <v>751</v>
      </c>
      <c r="D718" s="194">
        <v>5041</v>
      </c>
      <c r="E718" s="233" t="str">
        <f>IF(VLOOKUP($B:$B,'S25 Warehouse Sale Product List'!$A:$F,6,FALSE)="","",VLOOKUP($B:$B,'S25 Warehouse Sale Product List'!$A:$F,6,FALSE))</f>
        <v/>
      </c>
      <c r="F718" s="234"/>
    </row>
    <row r="719" spans="1:6" ht="15.75" x14ac:dyDescent="0.25">
      <c r="A719" s="194">
        <v>23994205</v>
      </c>
      <c r="B719" s="193">
        <v>9781338882339</v>
      </c>
      <c r="C719" s="256" t="s">
        <v>628</v>
      </c>
      <c r="D719" s="194">
        <v>5011</v>
      </c>
      <c r="E719" s="233" t="str">
        <f>IF(VLOOKUP($B:$B,'S25 Warehouse Sale Product List'!$A:$F,6,FALSE)="","",VLOOKUP($B:$B,'S25 Warehouse Sale Product List'!$A:$F,6,FALSE))</f>
        <v/>
      </c>
      <c r="F719" s="234"/>
    </row>
    <row r="720" spans="1:6" ht="15.75" x14ac:dyDescent="0.25">
      <c r="A720" s="194">
        <v>86425079</v>
      </c>
      <c r="B720" s="193">
        <v>9798225026257</v>
      </c>
      <c r="C720" s="256" t="s">
        <v>947</v>
      </c>
      <c r="D720" s="194">
        <v>5012</v>
      </c>
      <c r="E720" s="233" t="str">
        <f>IF(VLOOKUP($B:$B,'S25 Warehouse Sale Product List'!$A:$F,6,FALSE)="","",VLOOKUP($B:$B,'S25 Warehouse Sale Product List'!$A:$F,6,FALSE))</f>
        <v/>
      </c>
      <c r="F720" s="234"/>
    </row>
    <row r="721" spans="1:6" ht="15.75" x14ac:dyDescent="0.25">
      <c r="A721" s="194">
        <v>41182976</v>
      </c>
      <c r="B721" s="193">
        <v>9781338255751</v>
      </c>
      <c r="C721" s="256" t="s">
        <v>108</v>
      </c>
      <c r="D721" s="194">
        <v>5021</v>
      </c>
      <c r="E721" s="233" t="str">
        <f>IF(VLOOKUP($B:$B,'S25 Warehouse Sale Product List'!$A:$F,6,FALSE)="","",VLOOKUP($B:$B,'S25 Warehouse Sale Product List'!$A:$F,6,FALSE))</f>
        <v/>
      </c>
      <c r="F721" s="234"/>
    </row>
    <row r="722" spans="1:6" ht="15.75" x14ac:dyDescent="0.25">
      <c r="A722" s="194">
        <v>99976997</v>
      </c>
      <c r="B722" s="193">
        <v>9781339042442</v>
      </c>
      <c r="C722" s="256" t="s">
        <v>948</v>
      </c>
      <c r="D722" s="194">
        <v>5081</v>
      </c>
      <c r="E722" s="233" t="str">
        <f>IF(VLOOKUP($B:$B,'S25 Warehouse Sale Product List'!$A:$F,6,FALSE)="","",VLOOKUP($B:$B,'S25 Warehouse Sale Product List'!$A:$F,6,FALSE))</f>
        <v/>
      </c>
      <c r="F722" s="234"/>
    </row>
    <row r="723" spans="1:6" ht="15.75" x14ac:dyDescent="0.25">
      <c r="A723" s="194">
        <v>93839259</v>
      </c>
      <c r="B723" s="193">
        <v>9781427858979</v>
      </c>
      <c r="C723" s="256" t="s">
        <v>949</v>
      </c>
      <c r="D723" s="194">
        <v>5031</v>
      </c>
      <c r="E723" s="233" t="str">
        <f>IF(VLOOKUP($B:$B,'S25 Warehouse Sale Product List'!$A:$F,6,FALSE)="","",VLOOKUP($B:$B,'S25 Warehouse Sale Product List'!$A:$F,6,FALSE))</f>
        <v/>
      </c>
      <c r="F723" s="234"/>
    </row>
    <row r="724" spans="1:6" ht="15.75" x14ac:dyDescent="0.25">
      <c r="A724" s="194">
        <v>75131819</v>
      </c>
      <c r="B724" s="193">
        <v>9798225024703</v>
      </c>
      <c r="C724" s="256" t="s">
        <v>950</v>
      </c>
      <c r="D724" s="194">
        <v>5072</v>
      </c>
      <c r="E724" s="233" t="str">
        <f>IF(VLOOKUP($B:$B,'S25 Warehouse Sale Product List'!$A:$F,6,FALSE)="","",VLOOKUP($B:$B,'S25 Warehouse Sale Product List'!$A:$F,6,FALSE))</f>
        <v/>
      </c>
      <c r="F724" s="234"/>
    </row>
    <row r="725" spans="1:6" ht="15.75" x14ac:dyDescent="0.25">
      <c r="A725" s="194">
        <v>46427022</v>
      </c>
      <c r="B725" s="193">
        <v>9781339053028</v>
      </c>
      <c r="C725" s="256" t="s">
        <v>629</v>
      </c>
      <c r="D725" s="194">
        <v>3081</v>
      </c>
      <c r="E725" s="233" t="str">
        <f>IF(VLOOKUP($B:$B,'S25 Warehouse Sale Product List'!$A:$F,6,FALSE)="","",VLOOKUP($B:$B,'S25 Warehouse Sale Product List'!$A:$F,6,FALSE))</f>
        <v/>
      </c>
      <c r="F725" s="234"/>
    </row>
    <row r="726" spans="1:6" ht="15.75" x14ac:dyDescent="0.25">
      <c r="A726" s="194">
        <v>49625861</v>
      </c>
      <c r="B726" s="193">
        <v>9781443197731</v>
      </c>
      <c r="C726" s="256" t="s">
        <v>400</v>
      </c>
      <c r="D726" s="194">
        <v>9031</v>
      </c>
      <c r="E726" s="233" t="str">
        <f>IF(VLOOKUP($B:$B,'S25 Warehouse Sale Product List'!$A:$F,6,FALSE)="","",VLOOKUP($B:$B,'S25 Warehouse Sale Product List'!$A:$F,6,FALSE))</f>
        <v/>
      </c>
      <c r="F726" s="234"/>
    </row>
    <row r="727" spans="1:6" ht="15.75" x14ac:dyDescent="0.25">
      <c r="A727" s="194">
        <v>59036452</v>
      </c>
      <c r="B727" s="193">
        <v>9781039707863</v>
      </c>
      <c r="C727" s="256" t="s">
        <v>951</v>
      </c>
      <c r="D727" s="194">
        <v>9061</v>
      </c>
      <c r="E727" s="233" t="str">
        <f>IF(VLOOKUP($B:$B,'S25 Warehouse Sale Product List'!$A:$F,6,FALSE)="","",VLOOKUP($B:$B,'S25 Warehouse Sale Product List'!$A:$F,6,FALSE))</f>
        <v/>
      </c>
      <c r="F727" s="234"/>
    </row>
    <row r="728" spans="1:6" ht="15.75" x14ac:dyDescent="0.25">
      <c r="A728" s="220">
        <v>45067069</v>
      </c>
      <c r="B728" s="220" t="s">
        <v>476</v>
      </c>
      <c r="C728" s="256" t="s">
        <v>205</v>
      </c>
      <c r="D728" s="266">
        <v>2081</v>
      </c>
      <c r="E728" s="233" t="str">
        <f>IF(VLOOKUP($B:$B,'S25 Warehouse Sale Product List'!$A:$F,6,FALSE)="","",VLOOKUP($B:$B,'S25 Warehouse Sale Product List'!$A:$F,6,FALSE))</f>
        <v/>
      </c>
      <c r="F728" s="232"/>
    </row>
    <row r="729" spans="1:6" ht="15.75" x14ac:dyDescent="0.25">
      <c r="A729" s="220">
        <v>29471478</v>
      </c>
      <c r="B729" s="220" t="s">
        <v>764</v>
      </c>
      <c r="C729" s="256" t="s">
        <v>204</v>
      </c>
      <c r="D729" s="266" t="s">
        <v>961</v>
      </c>
      <c r="E729" s="233" t="str">
        <f>IF(VLOOKUP($B:$B,'S25 Warehouse Sale Product List'!$A:$F,6,FALSE)="","",VLOOKUP($B:$B,'S25 Warehouse Sale Product List'!$A:$F,6,FALSE))</f>
        <v/>
      </c>
      <c r="F729" s="232"/>
    </row>
    <row r="730" spans="1:6" ht="15.75" x14ac:dyDescent="0.25">
      <c r="A730" s="194">
        <v>26567944</v>
      </c>
      <c r="B730" s="259" t="s">
        <v>970</v>
      </c>
      <c r="C730" s="194" t="s">
        <v>971</v>
      </c>
      <c r="D730" s="266">
        <v>2042</v>
      </c>
      <c r="E730" s="233" t="str">
        <f>IF(VLOOKUP($B:$B,'S25 Warehouse Sale Product List'!$A:$F,6,FALSE)="","",VLOOKUP($B:$B,'S25 Warehouse Sale Product List'!$A:$F,6,FALSE))</f>
        <v/>
      </c>
      <c r="F730" s="232"/>
    </row>
    <row r="731" spans="1:6" ht="15.75" x14ac:dyDescent="0.25">
      <c r="A731" s="220">
        <v>58518599</v>
      </c>
      <c r="B731" s="220" t="s">
        <v>207</v>
      </c>
      <c r="C731" s="256" t="s">
        <v>208</v>
      </c>
      <c r="D731" s="266">
        <v>2082</v>
      </c>
      <c r="E731" s="233" t="str">
        <f>IF(VLOOKUP($B:$B,'S25 Warehouse Sale Product List'!$A:$F,6,FALSE)="","",VLOOKUP($B:$B,'S25 Warehouse Sale Product List'!$A:$F,6,FALSE))</f>
        <v/>
      </c>
      <c r="F731" s="232"/>
    </row>
    <row r="732" spans="1:6" ht="15.75" x14ac:dyDescent="0.25">
      <c r="A732" s="220">
        <v>15916475</v>
      </c>
      <c r="B732" s="220" t="s">
        <v>959</v>
      </c>
      <c r="C732" s="256" t="s">
        <v>960</v>
      </c>
      <c r="D732" s="266">
        <v>2081</v>
      </c>
      <c r="E732" s="233" t="str">
        <f>IF(VLOOKUP($B:$B,'S25 Warehouse Sale Product List'!$A:$F,6,FALSE)="","",VLOOKUP($B:$B,'S25 Warehouse Sale Product List'!$A:$F,6,FALSE))</f>
        <v/>
      </c>
      <c r="F732" s="232"/>
    </row>
    <row r="733" spans="1:6" ht="15.75" x14ac:dyDescent="0.25">
      <c r="A733" s="220">
        <v>96280095</v>
      </c>
      <c r="B733" s="220" t="s">
        <v>318</v>
      </c>
      <c r="C733" s="256" t="s">
        <v>319</v>
      </c>
      <c r="D733" s="266" t="s">
        <v>961</v>
      </c>
      <c r="E733" s="233" t="str">
        <f>IF(VLOOKUP($B:$B,'S25 Warehouse Sale Product List'!$A:$F,6,FALSE)="","",VLOOKUP($B:$B,'S25 Warehouse Sale Product List'!$A:$F,6,FALSE))</f>
        <v/>
      </c>
      <c r="F733" s="232"/>
    </row>
    <row r="734" spans="1:6" ht="15.75" x14ac:dyDescent="0.25">
      <c r="A734" s="220">
        <v>95994736</v>
      </c>
      <c r="B734" s="220" t="s">
        <v>320</v>
      </c>
      <c r="C734" s="256" t="s">
        <v>321</v>
      </c>
      <c r="D734" s="266">
        <v>2082</v>
      </c>
      <c r="E734" s="233" t="str">
        <f>IF(VLOOKUP($B:$B,'S25 Warehouse Sale Product List'!$A:$F,6,FALSE)="","",VLOOKUP($B:$B,'S25 Warehouse Sale Product List'!$A:$F,6,FALSE))</f>
        <v/>
      </c>
      <c r="F734" s="232"/>
    </row>
    <row r="735" spans="1:6" ht="15.75" x14ac:dyDescent="0.25">
      <c r="A735" s="220">
        <v>27095881</v>
      </c>
      <c r="B735" s="220" t="s">
        <v>491</v>
      </c>
      <c r="C735" s="256" t="s">
        <v>492</v>
      </c>
      <c r="D735" s="266">
        <v>2091</v>
      </c>
      <c r="E735" s="233" t="str">
        <f>IF(VLOOKUP($B:$B,'S25 Warehouse Sale Product List'!$A:$F,6,FALSE)="","",VLOOKUP($B:$B,'S25 Warehouse Sale Product List'!$A:$F,6,FALSE))</f>
        <v/>
      </c>
      <c r="F735" s="232"/>
    </row>
    <row r="736" spans="1:6" ht="15.75" x14ac:dyDescent="0.25">
      <c r="A736" s="194">
        <v>22074416</v>
      </c>
      <c r="B736" s="259" t="s">
        <v>966</v>
      </c>
      <c r="C736" s="194" t="s">
        <v>967</v>
      </c>
      <c r="D736" s="266">
        <v>2082</v>
      </c>
      <c r="E736" s="233" t="str">
        <f>IF(VLOOKUP($B:$B,'S25 Warehouse Sale Product List'!$A:$F,6,FALSE)="","",VLOOKUP($B:$B,'S25 Warehouse Sale Product List'!$A:$F,6,FALSE))</f>
        <v/>
      </c>
      <c r="F736" s="232"/>
    </row>
    <row r="737" spans="1:6" ht="15.75" x14ac:dyDescent="0.25">
      <c r="A737" s="194">
        <v>74081371</v>
      </c>
      <c r="B737" s="259" t="s">
        <v>968</v>
      </c>
      <c r="C737" s="194" t="s">
        <v>969</v>
      </c>
      <c r="D737" s="266">
        <v>4014</v>
      </c>
      <c r="E737" s="233" t="str">
        <f>IF(VLOOKUP($B:$B,'S25 Warehouse Sale Product List'!$A:$F,6,FALSE)="","",VLOOKUP($B:$B,'S25 Warehouse Sale Product List'!$A:$F,6,FALSE))</f>
        <v/>
      </c>
      <c r="F737" s="232"/>
    </row>
    <row r="738" spans="1:6" ht="15.75" x14ac:dyDescent="0.25">
      <c r="A738" s="194">
        <v>66023353</v>
      </c>
      <c r="B738" s="259" t="s">
        <v>972</v>
      </c>
      <c r="C738" s="194" t="s">
        <v>974</v>
      </c>
      <c r="D738" s="266">
        <v>4011</v>
      </c>
      <c r="E738" s="233" t="str">
        <f>IF(VLOOKUP($B:$B,'S25 Warehouse Sale Product List'!$A:$F,6,FALSE)="","",VLOOKUP($B:$B,'S25 Warehouse Sale Product List'!$A:$F,6,FALSE))</f>
        <v/>
      </c>
      <c r="F738" s="232"/>
    </row>
    <row r="739" spans="1:6" ht="15.75" x14ac:dyDescent="0.25">
      <c r="A739" s="194">
        <v>90418832</v>
      </c>
      <c r="B739" s="259" t="s">
        <v>973</v>
      </c>
      <c r="C739" s="194" t="s">
        <v>975</v>
      </c>
      <c r="D739" s="266" t="s">
        <v>961</v>
      </c>
      <c r="E739" s="233" t="str">
        <f>IF(VLOOKUP($B:$B,'S25 Warehouse Sale Product List'!$A:$F,6,FALSE)="","",VLOOKUP($B:$B,'S25 Warehouse Sale Product List'!$A:$F,6,FALSE))</f>
        <v/>
      </c>
      <c r="F739" s="232"/>
    </row>
    <row r="740" spans="1:6" ht="15.75" x14ac:dyDescent="0.25">
      <c r="A740" s="194">
        <v>47234178</v>
      </c>
      <c r="B740" s="271" t="s">
        <v>976</v>
      </c>
      <c r="C740" s="194" t="s">
        <v>982</v>
      </c>
      <c r="D740" s="266">
        <v>4014</v>
      </c>
      <c r="E740" s="233" t="str">
        <f>IF(VLOOKUP($B:$B,'S25 Warehouse Sale Product List'!$A:$F,6,FALSE)="","",VLOOKUP($B:$B,'S25 Warehouse Sale Product List'!$A:$F,6,FALSE))</f>
        <v/>
      </c>
      <c r="F740" s="232"/>
    </row>
    <row r="741" spans="1:6" ht="15.75" x14ac:dyDescent="0.25">
      <c r="A741" s="194">
        <v>19115146</v>
      </c>
      <c r="B741" s="271" t="s">
        <v>977</v>
      </c>
      <c r="C741" s="194" t="s">
        <v>978</v>
      </c>
      <c r="D741" s="266">
        <v>4013</v>
      </c>
      <c r="E741" s="233" t="str">
        <f>IF(VLOOKUP($B:$B,'S25 Warehouse Sale Product List'!$A:$F,6,FALSE)="","",VLOOKUP($B:$B,'S25 Warehouse Sale Product List'!$A:$F,6,FALSE))</f>
        <v/>
      </c>
      <c r="F741" s="232"/>
    </row>
    <row r="742" spans="1:6" ht="15.75" x14ac:dyDescent="0.25">
      <c r="A742" s="194">
        <v>60940270</v>
      </c>
      <c r="B742" s="259" t="s">
        <v>980</v>
      </c>
      <c r="C742" s="194" t="s">
        <v>981</v>
      </c>
      <c r="D742" s="266">
        <v>4014</v>
      </c>
      <c r="E742" s="233" t="str">
        <f>IF(VLOOKUP($B:$B,'S25 Warehouse Sale Product List'!$A:$F,6,FALSE)="","",VLOOKUP($B:$B,'S25 Warehouse Sale Product List'!$A:$F,6,FALSE))</f>
        <v/>
      </c>
      <c r="F742" s="232"/>
    </row>
    <row r="743" spans="1:6" ht="15.75" x14ac:dyDescent="0.25">
      <c r="A743" s="194">
        <v>28150193</v>
      </c>
      <c r="B743" s="220">
        <v>9781546119913</v>
      </c>
      <c r="C743" s="194" t="s">
        <v>964</v>
      </c>
      <c r="D743" s="266">
        <v>4012</v>
      </c>
      <c r="E743" s="233" t="str">
        <f>IF(VLOOKUP($B:$B,'S25 Warehouse Sale Product List'!$A:$F,6,FALSE)="","",VLOOKUP($B:$B,'S25 Warehouse Sale Product List'!$A:$F,6,FALSE))</f>
        <v/>
      </c>
      <c r="F743" s="232"/>
    </row>
    <row r="744" spans="1:6" ht="15.75" x14ac:dyDescent="0.25">
      <c r="A744" s="194">
        <v>55164382</v>
      </c>
      <c r="B744" s="220">
        <v>9781546119951</v>
      </c>
      <c r="C744" s="194" t="s">
        <v>965</v>
      </c>
      <c r="D744" s="266">
        <v>4012</v>
      </c>
      <c r="E744" s="233" t="str">
        <f>IF(VLOOKUP($B:$B,'S25 Warehouse Sale Product List'!$A:$F,6,FALSE)="","",VLOOKUP($B:$B,'S25 Warehouse Sale Product List'!$A:$F,6,FALSE))</f>
        <v/>
      </c>
      <c r="F744" s="232"/>
    </row>
    <row r="745" spans="1:6" ht="15.75" x14ac:dyDescent="0.25">
      <c r="A745" s="220">
        <v>94262181</v>
      </c>
      <c r="B745" s="220">
        <v>9781546129103</v>
      </c>
      <c r="C745" s="256" t="s">
        <v>763</v>
      </c>
      <c r="D745" s="266">
        <v>4011</v>
      </c>
      <c r="E745" s="233" t="str">
        <f>IF(VLOOKUP($B:$B,'S25 Warehouse Sale Product List'!$A:$F,6,FALSE)="","",VLOOKUP($B:$B,'S25 Warehouse Sale Product List'!$A:$F,6,FALSE))</f>
        <v/>
      </c>
      <c r="F745" s="232"/>
    </row>
    <row r="746" spans="1:6" ht="15.75" x14ac:dyDescent="0.25">
      <c r="A746" s="220">
        <v>99660778</v>
      </c>
      <c r="B746" s="265">
        <v>9781338898361</v>
      </c>
      <c r="C746" s="256" t="s">
        <v>762</v>
      </c>
      <c r="D746" s="266">
        <v>4012</v>
      </c>
      <c r="E746" s="233" t="str">
        <f>IF(VLOOKUP($B:$B,'S25 Warehouse Sale Product List'!$A:$F,6,FALSE)="","",VLOOKUP($B:$B,'S25 Warehouse Sale Product List'!$A:$F,6,FALSE))</f>
        <v/>
      </c>
      <c r="F746" s="232"/>
    </row>
    <row r="747" spans="1:6" ht="15.75" x14ac:dyDescent="0.25">
      <c r="A747" s="241">
        <v>14226045</v>
      </c>
      <c r="B747" s="220">
        <v>9781338850062</v>
      </c>
      <c r="C747" s="256" t="s">
        <v>765</v>
      </c>
      <c r="D747" s="266">
        <v>4092</v>
      </c>
      <c r="E747" s="233" t="str">
        <f>IF(VLOOKUP($B:$B,'S25 Warehouse Sale Product List'!$A:$F,6,FALSE)="","",VLOOKUP($B:$B,'S25 Warehouse Sale Product List'!$A:$F,6,FALSE))</f>
        <v/>
      </c>
      <c r="F747" s="232"/>
    </row>
    <row r="748" spans="1:6" ht="15.75" x14ac:dyDescent="0.25">
      <c r="A748" s="241">
        <v>57582147</v>
      </c>
      <c r="B748" s="220">
        <v>9781338885439</v>
      </c>
      <c r="C748" s="256" t="s">
        <v>766</v>
      </c>
      <c r="D748" s="266">
        <v>8011</v>
      </c>
      <c r="E748" s="233" t="str">
        <f>IF(VLOOKUP($B:$B,'S25 Warehouse Sale Product List'!$A:$F,6,FALSE)="","",VLOOKUP($B:$B,'S25 Warehouse Sale Product List'!$A:$F,6,FALSE))</f>
        <v/>
      </c>
      <c r="F748" s="232"/>
    </row>
    <row r="749" spans="1:6" ht="15.75" x14ac:dyDescent="0.25">
      <c r="A749" s="241">
        <v>66090225</v>
      </c>
      <c r="B749" s="220">
        <v>9781338898521</v>
      </c>
      <c r="C749" s="256" t="s">
        <v>767</v>
      </c>
      <c r="D749" s="266">
        <v>8012</v>
      </c>
      <c r="E749" s="233" t="str">
        <f>IF(VLOOKUP($B:$B,'S25 Warehouse Sale Product List'!$A:$F,6,FALSE)="","",VLOOKUP($B:$B,'S25 Warehouse Sale Product List'!$A:$F,6,FALSE))</f>
        <v/>
      </c>
      <c r="F749" s="232"/>
    </row>
    <row r="750" spans="1:6" ht="15.75" x14ac:dyDescent="0.25">
      <c r="A750" s="241">
        <v>52845068</v>
      </c>
      <c r="B750" s="220">
        <v>9781339034751</v>
      </c>
      <c r="C750" s="256" t="s">
        <v>231</v>
      </c>
      <c r="D750" s="266">
        <v>10081</v>
      </c>
      <c r="E750" s="233" t="str">
        <f>IF(VLOOKUP($B:$B,'S25 Warehouse Sale Product List'!$A:$F,6,FALSE)="","",VLOOKUP($B:$B,'S25 Warehouse Sale Product List'!$A:$F,6,FALSE))</f>
        <v/>
      </c>
      <c r="F750" s="232"/>
    </row>
    <row r="751" spans="1:6" ht="15.75" x14ac:dyDescent="0.25">
      <c r="A751" s="241">
        <v>24443002</v>
      </c>
      <c r="B751" s="220">
        <v>9781338890327</v>
      </c>
      <c r="C751" s="256" t="s">
        <v>234</v>
      </c>
      <c r="D751" s="266">
        <v>10082</v>
      </c>
      <c r="E751" s="233" t="str">
        <f>IF(VLOOKUP($B:$B,'S25 Warehouse Sale Product List'!$A:$F,6,FALSE)="","",VLOOKUP($B:$B,'S25 Warehouse Sale Product List'!$A:$F,6,FALSE))</f>
        <v/>
      </c>
      <c r="F751" s="232"/>
    </row>
    <row r="752" spans="1:6" ht="15.75" x14ac:dyDescent="0.25">
      <c r="A752" s="241">
        <v>77284059</v>
      </c>
      <c r="B752" s="220">
        <v>9781339032535</v>
      </c>
      <c r="C752" s="256" t="s">
        <v>768</v>
      </c>
      <c r="D752" s="266">
        <v>10091</v>
      </c>
      <c r="E752" s="233" t="str">
        <f>IF(VLOOKUP($B:$B,'S25 Warehouse Sale Product List'!$A:$F,6,FALSE)="","",VLOOKUP($B:$B,'S25 Warehouse Sale Product List'!$A:$F,6,FALSE))</f>
        <v/>
      </c>
      <c r="F752" s="232"/>
    </row>
    <row r="753" spans="1:6" ht="15.75" x14ac:dyDescent="0.25">
      <c r="A753" s="241">
        <v>37205948</v>
      </c>
      <c r="B753" s="220">
        <v>9781339036663</v>
      </c>
      <c r="C753" s="256" t="s">
        <v>361</v>
      </c>
      <c r="D753" s="266">
        <v>2032</v>
      </c>
      <c r="E753" s="233" t="str">
        <f>IF(VLOOKUP($B:$B,'S25 Warehouse Sale Product List'!$A:$F,6,FALSE)="","",VLOOKUP($B:$B,'S25 Warehouse Sale Product List'!$A:$F,6,FALSE))</f>
        <v/>
      </c>
      <c r="F753" s="232"/>
    </row>
    <row r="754" spans="1:6" ht="15.75" x14ac:dyDescent="0.25">
      <c r="A754" s="241">
        <v>85516105</v>
      </c>
      <c r="B754" s="220">
        <v>9781039701977</v>
      </c>
      <c r="C754" s="256" t="s">
        <v>382</v>
      </c>
      <c r="D754" s="266">
        <v>2032</v>
      </c>
      <c r="E754" s="233" t="str">
        <f>IF(VLOOKUP($B:$B,'S25 Warehouse Sale Product List'!$A:$F,6,FALSE)="","",VLOOKUP($B:$B,'S25 Warehouse Sale Product List'!$A:$F,6,FALSE))</f>
        <v/>
      </c>
      <c r="F754" s="232"/>
    </row>
    <row r="755" spans="1:6" ht="15.75" x14ac:dyDescent="0.25">
      <c r="A755" s="241">
        <v>42685336</v>
      </c>
      <c r="B755" s="220">
        <v>9781443198912</v>
      </c>
      <c r="C755" s="256" t="s">
        <v>347</v>
      </c>
      <c r="D755" s="266">
        <v>2043</v>
      </c>
      <c r="E755" s="233" t="str">
        <f>IF(VLOOKUP($B:$B,'S25 Warehouse Sale Product List'!$A:$F,6,FALSE)="","",VLOOKUP($B:$B,'S25 Warehouse Sale Product List'!$A:$F,6,FALSE))</f>
        <v/>
      </c>
      <c r="F755" s="232"/>
    </row>
    <row r="756" spans="1:6" ht="15.75" x14ac:dyDescent="0.25">
      <c r="A756" s="241">
        <v>49713692</v>
      </c>
      <c r="B756" s="220">
        <v>9781338875836</v>
      </c>
      <c r="C756" s="256" t="s">
        <v>372</v>
      </c>
      <c r="D756" s="266">
        <v>2043</v>
      </c>
      <c r="E756" s="233" t="str">
        <f>IF(VLOOKUP($B:$B,'S25 Warehouse Sale Product List'!$A:$F,6,FALSE)="","",VLOOKUP($B:$B,'S25 Warehouse Sale Product List'!$A:$F,6,FALSE))</f>
        <v/>
      </c>
      <c r="F756" s="232"/>
    </row>
    <row r="757" spans="1:6" ht="15.75" x14ac:dyDescent="0.25">
      <c r="A757" s="241">
        <v>11625356</v>
      </c>
      <c r="B757" s="220">
        <v>9781338883473</v>
      </c>
      <c r="C757" s="256" t="s">
        <v>357</v>
      </c>
      <c r="D757" s="266">
        <v>4092</v>
      </c>
      <c r="E757" s="233" t="str">
        <f>IF(VLOOKUP($B:$B,'S25 Warehouse Sale Product List'!$A:$F,6,FALSE)="","",VLOOKUP($B:$B,'S25 Warehouse Sale Product List'!$A:$F,6,FALSE))</f>
        <v/>
      </c>
      <c r="F757" s="232"/>
    </row>
    <row r="758" spans="1:6" ht="15.75" x14ac:dyDescent="0.25">
      <c r="A758" s="241">
        <v>54090102</v>
      </c>
      <c r="B758" s="220">
        <v>9781338849318</v>
      </c>
      <c r="C758" s="256" t="s">
        <v>340</v>
      </c>
      <c r="D758" s="266">
        <v>7022</v>
      </c>
      <c r="E758" s="233" t="str">
        <f>IF(VLOOKUP($B:$B,'S25 Warehouse Sale Product List'!$A:$F,6,FALSE)="","",VLOOKUP($B:$B,'S25 Warehouse Sale Product List'!$A:$F,6,FALSE))</f>
        <v/>
      </c>
      <c r="F758" s="232"/>
    </row>
    <row r="759" spans="1:6" ht="15.75" x14ac:dyDescent="0.25">
      <c r="A759" s="241">
        <v>21395370</v>
      </c>
      <c r="B759" s="220">
        <v>9781338553802</v>
      </c>
      <c r="C759" s="256" t="s">
        <v>769</v>
      </c>
      <c r="D759" s="266">
        <v>7041</v>
      </c>
      <c r="E759" s="233" t="str">
        <f>IF(VLOOKUP($B:$B,'S25 Warehouse Sale Product List'!$A:$F,6,FALSE)="","",VLOOKUP($B:$B,'S25 Warehouse Sale Product List'!$A:$F,6,FALSE))</f>
        <v/>
      </c>
      <c r="F759" s="232"/>
    </row>
    <row r="760" spans="1:6" ht="15.75" x14ac:dyDescent="0.25">
      <c r="A760" s="241">
        <v>49387565</v>
      </c>
      <c r="B760" s="220">
        <v>9781338805994</v>
      </c>
      <c r="C760" s="256" t="s">
        <v>770</v>
      </c>
      <c r="D760" s="266">
        <v>7041</v>
      </c>
      <c r="E760" s="233" t="str">
        <f>IF(VLOOKUP($B:$B,'S25 Warehouse Sale Product List'!$A:$F,6,FALSE)="","",VLOOKUP($B:$B,'S25 Warehouse Sale Product List'!$A:$F,6,FALSE))</f>
        <v/>
      </c>
      <c r="F760" s="232"/>
    </row>
    <row r="761" spans="1:6" ht="15.75" x14ac:dyDescent="0.25">
      <c r="A761" s="241">
        <v>36789969</v>
      </c>
      <c r="B761" s="220">
        <v>9781338805963</v>
      </c>
      <c r="C761" s="256" t="s">
        <v>359</v>
      </c>
      <c r="D761" s="266">
        <v>7041</v>
      </c>
      <c r="E761" s="233" t="str">
        <f>IF(VLOOKUP($B:$B,'S25 Warehouse Sale Product List'!$A:$F,6,FALSE)="","",VLOOKUP($B:$B,'S25 Warehouse Sale Product List'!$A:$F,6,FALSE))</f>
        <v/>
      </c>
      <c r="F761" s="232"/>
    </row>
    <row r="762" spans="1:6" ht="15.75" x14ac:dyDescent="0.25">
      <c r="A762" s="241">
        <v>18345224</v>
      </c>
      <c r="B762" s="220">
        <v>9781338897036</v>
      </c>
      <c r="C762" s="256" t="s">
        <v>771</v>
      </c>
      <c r="D762" s="266">
        <v>7042</v>
      </c>
      <c r="E762" s="233" t="str">
        <f>IF(VLOOKUP($B:$B,'S25 Warehouse Sale Product List'!$A:$F,6,FALSE)="","",VLOOKUP($B:$B,'S25 Warehouse Sale Product List'!$A:$F,6,FALSE))</f>
        <v/>
      </c>
      <c r="F762" s="232"/>
    </row>
    <row r="763" spans="1:6" ht="15.75" x14ac:dyDescent="0.25">
      <c r="A763" s="241">
        <v>94142985</v>
      </c>
      <c r="B763" s="220">
        <v>9781338794977</v>
      </c>
      <c r="C763" s="256" t="s">
        <v>772</v>
      </c>
      <c r="D763" s="266">
        <v>7043</v>
      </c>
      <c r="E763" s="233" t="str">
        <f>IF(VLOOKUP($B:$B,'S25 Warehouse Sale Product List'!$A:$F,6,FALSE)="","",VLOOKUP($B:$B,'S25 Warehouse Sale Product List'!$A:$F,6,FALSE))</f>
        <v/>
      </c>
      <c r="F763" s="232"/>
    </row>
    <row r="764" spans="1:6" ht="15.75" x14ac:dyDescent="0.25">
      <c r="A764" s="241">
        <v>70497218</v>
      </c>
      <c r="B764" s="220">
        <v>9781339025001</v>
      </c>
      <c r="C764" s="256" t="s">
        <v>337</v>
      </c>
      <c r="D764" s="266">
        <v>8021</v>
      </c>
      <c r="E764" s="233" t="str">
        <f>IF(VLOOKUP($B:$B,'S25 Warehouse Sale Product List'!$A:$F,6,FALSE)="","",VLOOKUP($B:$B,'S25 Warehouse Sale Product List'!$A:$F,6,FALSE))</f>
        <v/>
      </c>
      <c r="F764" s="232"/>
    </row>
    <row r="765" spans="1:6" ht="15.75" x14ac:dyDescent="0.25">
      <c r="A765" s="241">
        <v>52667901</v>
      </c>
      <c r="B765" s="220">
        <v>9781338893779</v>
      </c>
      <c r="C765" s="256" t="s">
        <v>773</v>
      </c>
      <c r="D765" s="266">
        <v>8032</v>
      </c>
      <c r="E765" s="233" t="str">
        <f>IF(VLOOKUP($B:$B,'S25 Warehouse Sale Product List'!$A:$F,6,FALSE)="","",VLOOKUP($B:$B,'S25 Warehouse Sale Product List'!$A:$F,6,FALSE))</f>
        <v/>
      </c>
      <c r="F765" s="232"/>
    </row>
    <row r="766" spans="1:6" ht="15.75" x14ac:dyDescent="0.25">
      <c r="A766" s="241">
        <v>34337824</v>
      </c>
      <c r="B766" s="220">
        <v>9781339032375</v>
      </c>
      <c r="C766" s="256" t="s">
        <v>774</v>
      </c>
      <c r="D766" s="266">
        <v>8061</v>
      </c>
      <c r="E766" s="233" t="str">
        <f>IF(VLOOKUP($B:$B,'S25 Warehouse Sale Product List'!$A:$F,6,FALSE)="","",VLOOKUP($B:$B,'S25 Warehouse Sale Product List'!$A:$F,6,FALSE))</f>
        <v/>
      </c>
      <c r="F766" s="232"/>
    </row>
    <row r="767" spans="1:6" ht="15.75" x14ac:dyDescent="0.25">
      <c r="A767" s="241">
        <v>67916854</v>
      </c>
      <c r="B767" s="220">
        <v>9781546143819</v>
      </c>
      <c r="C767" s="256" t="s">
        <v>775</v>
      </c>
      <c r="D767" s="266">
        <v>8072</v>
      </c>
      <c r="E767" s="233" t="str">
        <f>IF(VLOOKUP($B:$B,'S25 Warehouse Sale Product List'!$A:$F,6,FALSE)="","",VLOOKUP($B:$B,'S25 Warehouse Sale Product List'!$A:$F,6,FALSE))</f>
        <v/>
      </c>
      <c r="F767" s="232"/>
    </row>
    <row r="768" spans="1:6" ht="15.75" x14ac:dyDescent="0.25">
      <c r="A768" s="241">
        <v>43936675</v>
      </c>
      <c r="B768" s="220">
        <v>9781803370866</v>
      </c>
      <c r="C768" s="256" t="s">
        <v>776</v>
      </c>
      <c r="D768" s="266">
        <v>8081</v>
      </c>
      <c r="E768" s="233" t="str">
        <f>IF(VLOOKUP($B:$B,'S25 Warehouse Sale Product List'!$A:$F,6,FALSE)="","",VLOOKUP($B:$B,'S25 Warehouse Sale Product List'!$A:$F,6,FALSE))</f>
        <v/>
      </c>
      <c r="F768" s="232"/>
    </row>
    <row r="769" spans="1:6" ht="15.75" x14ac:dyDescent="0.25">
      <c r="A769" s="241">
        <v>66171822</v>
      </c>
      <c r="B769" s="220">
        <v>9781039701953</v>
      </c>
      <c r="C769" s="256" t="s">
        <v>353</v>
      </c>
      <c r="D769" s="266">
        <v>8081</v>
      </c>
      <c r="E769" s="233" t="str">
        <f>IF(VLOOKUP($B:$B,'S25 Warehouse Sale Product List'!$A:$F,6,FALSE)="","",VLOOKUP($B:$B,'S25 Warehouse Sale Product List'!$A:$F,6,FALSE))</f>
        <v/>
      </c>
      <c r="F769" s="232"/>
    </row>
    <row r="770" spans="1:6" ht="15.75" x14ac:dyDescent="0.25">
      <c r="A770" s="241">
        <v>77164227</v>
      </c>
      <c r="B770" s="220">
        <v>9781339032054</v>
      </c>
      <c r="C770" s="256" t="s">
        <v>360</v>
      </c>
      <c r="D770" s="266">
        <v>8082</v>
      </c>
      <c r="E770" s="233" t="str">
        <f>IF(VLOOKUP($B:$B,'S25 Warehouse Sale Product List'!$A:$F,6,FALSE)="","",VLOOKUP($B:$B,'S25 Warehouse Sale Product List'!$A:$F,6,FALSE))</f>
        <v/>
      </c>
      <c r="F770" s="232"/>
    </row>
    <row r="771" spans="1:6" ht="15.75" x14ac:dyDescent="0.25">
      <c r="A771" s="241">
        <v>43570146</v>
      </c>
      <c r="B771" s="220">
        <v>9781339032245</v>
      </c>
      <c r="C771" s="256" t="s">
        <v>777</v>
      </c>
      <c r="D771" s="266">
        <v>9071</v>
      </c>
      <c r="E771" s="233" t="str">
        <f>IF(VLOOKUP($B:$B,'S25 Warehouse Sale Product List'!$A:$F,6,FALSE)="","",VLOOKUP($B:$B,'S25 Warehouse Sale Product List'!$A:$F,6,FALSE))</f>
        <v/>
      </c>
      <c r="F771" s="232"/>
    </row>
    <row r="772" spans="1:6" ht="15.75" x14ac:dyDescent="0.25">
      <c r="A772" s="241">
        <v>37035289</v>
      </c>
      <c r="B772" s="220">
        <v>9780736442060</v>
      </c>
      <c r="C772" s="256" t="s">
        <v>383</v>
      </c>
      <c r="D772" s="266">
        <v>10082</v>
      </c>
      <c r="E772" s="233" t="str">
        <f>IF(VLOOKUP($B:$B,'S25 Warehouse Sale Product List'!$A:$F,6,FALSE)="","",VLOOKUP($B:$B,'S25 Warehouse Sale Product List'!$A:$F,6,FALSE))</f>
        <v/>
      </c>
      <c r="F772" s="232"/>
    </row>
    <row r="773" spans="1:6" ht="15.75" x14ac:dyDescent="0.25">
      <c r="A773" s="241">
        <v>3371002</v>
      </c>
      <c r="B773" s="220">
        <v>9781338347227</v>
      </c>
      <c r="C773" s="256" t="s">
        <v>138</v>
      </c>
      <c r="D773" s="266">
        <v>10092</v>
      </c>
      <c r="E773" s="233" t="str">
        <f>IF(VLOOKUP($B:$B,'S25 Warehouse Sale Product List'!$A:$F,6,FALSE)="","",VLOOKUP($B:$B,'S25 Warehouse Sale Product List'!$A:$F,6,FALSE))</f>
        <v/>
      </c>
      <c r="F773" s="232"/>
    </row>
    <row r="774" spans="1:6" ht="15.75" x14ac:dyDescent="0.25">
      <c r="A774" s="241">
        <v>91993536</v>
      </c>
      <c r="B774" s="220">
        <v>9781338858754</v>
      </c>
      <c r="C774" s="256" t="s">
        <v>778</v>
      </c>
      <c r="D774" s="266">
        <v>9062</v>
      </c>
      <c r="E774" s="233" t="str">
        <f>IF(VLOOKUP($B:$B,'S25 Warehouse Sale Product List'!$A:$F,6,FALSE)="","",VLOOKUP($B:$B,'S25 Warehouse Sale Product List'!$A:$F,6,FALSE))</f>
        <v/>
      </c>
      <c r="F774" s="232"/>
    </row>
    <row r="775" spans="1:6" ht="15.75" x14ac:dyDescent="0.25">
      <c r="A775" s="241">
        <v>63102122</v>
      </c>
      <c r="B775" s="220">
        <v>9780736442077</v>
      </c>
      <c r="C775" s="256" t="s">
        <v>395</v>
      </c>
      <c r="D775" s="266">
        <v>7021</v>
      </c>
      <c r="E775" s="233" t="str">
        <f>IF(VLOOKUP($B:$B,'S25 Warehouse Sale Product List'!$A:$F,6,FALSE)="","",VLOOKUP($B:$B,'S25 Warehouse Sale Product List'!$A:$F,6,FALSE))</f>
        <v/>
      </c>
      <c r="F775" s="232"/>
    </row>
    <row r="776" spans="1:6" ht="15.75" x14ac:dyDescent="0.25">
      <c r="A776" s="241">
        <v>71928509</v>
      </c>
      <c r="B776" s="220">
        <v>9781339000312</v>
      </c>
      <c r="C776" s="256" t="s">
        <v>249</v>
      </c>
      <c r="D776" s="266">
        <v>7031</v>
      </c>
      <c r="E776" s="233" t="str">
        <f>IF(VLOOKUP($B:$B,'S25 Warehouse Sale Product List'!$A:$F,6,FALSE)="","",VLOOKUP($B:$B,'S25 Warehouse Sale Product List'!$A:$F,6,FALSE))</f>
        <v/>
      </c>
      <c r="F776" s="232"/>
    </row>
    <row r="777" spans="1:6" ht="15.75" x14ac:dyDescent="0.25">
      <c r="A777" s="241">
        <v>42343207</v>
      </c>
      <c r="B777" s="220">
        <v>9781338896909</v>
      </c>
      <c r="C777" s="256" t="s">
        <v>779</v>
      </c>
      <c r="D777" s="266">
        <v>7072</v>
      </c>
      <c r="E777" s="233" t="str">
        <f>IF(VLOOKUP($B:$B,'S25 Warehouse Sale Product List'!$A:$F,6,FALSE)="","",VLOOKUP($B:$B,'S25 Warehouse Sale Product List'!$A:$F,6,FALSE))</f>
        <v/>
      </c>
      <c r="F777" s="232"/>
    </row>
    <row r="778" spans="1:6" ht="15.75" x14ac:dyDescent="0.25">
      <c r="A778" s="241">
        <v>74693307</v>
      </c>
      <c r="B778" s="220">
        <v>9781338880366</v>
      </c>
      <c r="C778" s="256" t="s">
        <v>256</v>
      </c>
      <c r="D778" s="266">
        <v>7072</v>
      </c>
      <c r="E778" s="233" t="str">
        <f>IF(VLOOKUP($B:$B,'S25 Warehouse Sale Product List'!$A:$F,6,FALSE)="","",VLOOKUP($B:$B,'S25 Warehouse Sale Product List'!$A:$F,6,FALSE))</f>
        <v/>
      </c>
      <c r="F778" s="232"/>
    </row>
    <row r="779" spans="1:6" ht="15.75" x14ac:dyDescent="0.25">
      <c r="A779" s="241">
        <v>28176959</v>
      </c>
      <c r="B779" s="220">
        <v>9781338832525</v>
      </c>
      <c r="C779" s="256" t="s">
        <v>780</v>
      </c>
      <c r="D779" s="266">
        <v>7081</v>
      </c>
      <c r="E779" s="233" t="str">
        <f>IF(VLOOKUP($B:$B,'S25 Warehouse Sale Product List'!$A:$F,6,FALSE)="","",VLOOKUP($B:$B,'S25 Warehouse Sale Product List'!$A:$F,6,FALSE))</f>
        <v/>
      </c>
      <c r="F779" s="232"/>
    </row>
    <row r="780" spans="1:6" ht="15.75" x14ac:dyDescent="0.25">
      <c r="A780" s="241">
        <v>37836928</v>
      </c>
      <c r="B780" s="220">
        <v>9781338745467</v>
      </c>
      <c r="C780" s="256" t="s">
        <v>252</v>
      </c>
      <c r="D780" s="266">
        <v>7081</v>
      </c>
      <c r="E780" s="233" t="str">
        <f>IF(VLOOKUP($B:$B,'S25 Warehouse Sale Product List'!$A:$F,6,FALSE)="","",VLOOKUP($B:$B,'S25 Warehouse Sale Product List'!$A:$F,6,FALSE))</f>
        <v/>
      </c>
      <c r="F780" s="232"/>
    </row>
    <row r="781" spans="1:6" ht="15.75" x14ac:dyDescent="0.25">
      <c r="A781" s="241">
        <v>61882409</v>
      </c>
      <c r="B781" s="220">
        <v>9781338745658</v>
      </c>
      <c r="C781" s="256" t="s">
        <v>257</v>
      </c>
      <c r="D781" s="266">
        <v>7081</v>
      </c>
      <c r="E781" s="233" t="str">
        <f>IF(VLOOKUP($B:$B,'S25 Warehouse Sale Product List'!$A:$F,6,FALSE)="","",VLOOKUP($B:$B,'S25 Warehouse Sale Product List'!$A:$F,6,FALSE))</f>
        <v/>
      </c>
      <c r="F781" s="232"/>
    </row>
    <row r="782" spans="1:6" ht="15.75" x14ac:dyDescent="0.25">
      <c r="A782" s="241">
        <v>19956343</v>
      </c>
      <c r="B782" s="220">
        <v>9781338843316</v>
      </c>
      <c r="C782" s="256" t="s">
        <v>781</v>
      </c>
      <c r="D782" s="266">
        <v>7082</v>
      </c>
      <c r="E782" s="233" t="str">
        <f>IF(VLOOKUP($B:$B,'S25 Warehouse Sale Product List'!$A:$F,6,FALSE)="","",VLOOKUP($B:$B,'S25 Warehouse Sale Product List'!$A:$F,6,FALSE))</f>
        <v/>
      </c>
      <c r="F782" s="232"/>
    </row>
    <row r="783" spans="1:6" ht="15.75" x14ac:dyDescent="0.25">
      <c r="A783" s="241">
        <v>38017486</v>
      </c>
      <c r="B783" s="220">
        <v>9781339018119</v>
      </c>
      <c r="C783" s="256" t="s">
        <v>782</v>
      </c>
      <c r="D783" s="266">
        <v>6021</v>
      </c>
      <c r="E783" s="233" t="str">
        <f>IF(VLOOKUP($B:$B,'S25 Warehouse Sale Product List'!$A:$F,6,FALSE)="","",VLOOKUP($B:$B,'S25 Warehouse Sale Product List'!$A:$F,6,FALSE))</f>
        <v/>
      </c>
      <c r="F783" s="232"/>
    </row>
    <row r="784" spans="1:6" ht="15.75" x14ac:dyDescent="0.25">
      <c r="A784" s="241">
        <v>59857082</v>
      </c>
      <c r="B784" s="220">
        <v>9780753479513</v>
      </c>
      <c r="C784" s="256" t="s">
        <v>277</v>
      </c>
      <c r="D784" s="266">
        <v>9081</v>
      </c>
      <c r="E784" s="233" t="str">
        <f>IF(VLOOKUP($B:$B,'S25 Warehouse Sale Product List'!$A:$F,6,FALSE)="","",VLOOKUP($B:$B,'S25 Warehouse Sale Product List'!$A:$F,6,FALSE))</f>
        <v/>
      </c>
      <c r="F784" s="232"/>
    </row>
    <row r="785" spans="1:6" ht="15.75" x14ac:dyDescent="0.25">
      <c r="A785" s="241">
        <v>41605223</v>
      </c>
      <c r="B785" s="220">
        <v>9781338881653</v>
      </c>
      <c r="C785" s="256" t="s">
        <v>783</v>
      </c>
      <c r="D785" s="266">
        <v>10061</v>
      </c>
      <c r="E785" s="233" t="str">
        <f>IF(VLOOKUP($B:$B,'S25 Warehouse Sale Product List'!$A:$F,6,FALSE)="","",VLOOKUP($B:$B,'S25 Warehouse Sale Product List'!$A:$F,6,FALSE))</f>
        <v/>
      </c>
      <c r="F785" s="232"/>
    </row>
    <row r="786" spans="1:6" ht="15.75" x14ac:dyDescent="0.25">
      <c r="A786" s="241">
        <v>32735098</v>
      </c>
      <c r="B786" s="220">
        <v>9781338889437</v>
      </c>
      <c r="C786" s="256" t="s">
        <v>784</v>
      </c>
      <c r="D786" s="266">
        <v>6042</v>
      </c>
      <c r="E786" s="233" t="str">
        <f>IF(VLOOKUP($B:$B,'S25 Warehouse Sale Product List'!$A:$F,6,FALSE)="","",VLOOKUP($B:$B,'S25 Warehouse Sale Product List'!$A:$F,6,FALSE))</f>
        <v/>
      </c>
      <c r="F786" s="232"/>
    </row>
    <row r="787" spans="1:6" ht="15.75" x14ac:dyDescent="0.25">
      <c r="A787" s="241">
        <v>88669668</v>
      </c>
      <c r="B787" s="220">
        <v>9781338767230</v>
      </c>
      <c r="C787" s="256" t="s">
        <v>151</v>
      </c>
      <c r="D787" s="266">
        <v>10062</v>
      </c>
      <c r="E787" s="233" t="str">
        <f>IF(VLOOKUP($B:$B,'S25 Warehouse Sale Product List'!$A:$F,6,FALSE)="","",VLOOKUP($B:$B,'S25 Warehouse Sale Product List'!$A:$F,6,FALSE))</f>
        <v/>
      </c>
      <c r="F787" s="232"/>
    </row>
    <row r="788" spans="1:6" ht="15.75" x14ac:dyDescent="0.25">
      <c r="A788" s="241">
        <v>84962305</v>
      </c>
      <c r="B788" s="220">
        <v>9781338803297</v>
      </c>
      <c r="C788" s="256" t="s">
        <v>150</v>
      </c>
      <c r="D788" s="266">
        <v>10112</v>
      </c>
      <c r="E788" s="233" t="str">
        <f>IF(VLOOKUP($B:$B,'S25 Warehouse Sale Product List'!$A:$F,6,FALSE)="","",VLOOKUP($B:$B,'S25 Warehouse Sale Product List'!$A:$F,6,FALSE))</f>
        <v/>
      </c>
      <c r="F788" s="232"/>
    </row>
    <row r="789" spans="1:6" ht="15.75" x14ac:dyDescent="0.25">
      <c r="A789" s="241">
        <v>39971475</v>
      </c>
      <c r="B789" s="220">
        <v>9781338785524</v>
      </c>
      <c r="C789" s="256" t="s">
        <v>785</v>
      </c>
      <c r="D789" s="266">
        <v>6041</v>
      </c>
      <c r="E789" s="233" t="str">
        <f>IF(VLOOKUP($B:$B,'S25 Warehouse Sale Product List'!$A:$F,6,FALSE)="","",VLOOKUP($B:$B,'S25 Warehouse Sale Product List'!$A:$F,6,FALSE))</f>
        <v/>
      </c>
      <c r="F789" s="232"/>
    </row>
    <row r="790" spans="1:6" ht="15.75" x14ac:dyDescent="0.25">
      <c r="A790" s="241">
        <v>61153147</v>
      </c>
      <c r="B790" s="220">
        <v>9781339019833</v>
      </c>
      <c r="C790" s="256" t="s">
        <v>786</v>
      </c>
      <c r="D790" s="266">
        <v>10112</v>
      </c>
      <c r="E790" s="233" t="str">
        <f>IF(VLOOKUP($B:$B,'S25 Warehouse Sale Product List'!$A:$F,6,FALSE)="","",VLOOKUP($B:$B,'S25 Warehouse Sale Product List'!$A:$F,6,FALSE))</f>
        <v/>
      </c>
      <c r="F790" s="232"/>
    </row>
    <row r="791" spans="1:6" ht="15.75" x14ac:dyDescent="0.25">
      <c r="A791" s="241">
        <v>35046221</v>
      </c>
      <c r="B791" s="220">
        <v>9781338857887</v>
      </c>
      <c r="C791" s="256" t="s">
        <v>295</v>
      </c>
      <c r="D791" s="266">
        <v>5012</v>
      </c>
      <c r="E791" s="233" t="str">
        <f>IF(VLOOKUP($B:$B,'S25 Warehouse Sale Product List'!$A:$F,6,FALSE)="","",VLOOKUP($B:$B,'S25 Warehouse Sale Product List'!$A:$F,6,FALSE))</f>
        <v/>
      </c>
      <c r="F791" s="232"/>
    </row>
    <row r="792" spans="1:6" ht="15.75" x14ac:dyDescent="0.25">
      <c r="A792" s="241">
        <v>94346634</v>
      </c>
      <c r="B792" s="220">
        <v>9781339053769</v>
      </c>
      <c r="C792" s="256" t="s">
        <v>787</v>
      </c>
      <c r="D792" s="266">
        <v>10101</v>
      </c>
      <c r="E792" s="233" t="str">
        <f>IF(VLOOKUP($B:$B,'S25 Warehouse Sale Product List'!$A:$F,6,FALSE)="","",VLOOKUP($B:$B,'S25 Warehouse Sale Product List'!$A:$F,6,FALSE))</f>
        <v/>
      </c>
      <c r="F792" s="232"/>
    </row>
    <row r="793" spans="1:6" ht="15.75" x14ac:dyDescent="0.25">
      <c r="A793" s="241">
        <v>71016445</v>
      </c>
      <c r="B793" s="220">
        <v>9781546144281</v>
      </c>
      <c r="C793" s="256" t="s">
        <v>788</v>
      </c>
      <c r="D793" s="266">
        <v>4062</v>
      </c>
      <c r="E793" s="233" t="str">
        <f>IF(VLOOKUP($B:$B,'S25 Warehouse Sale Product List'!$A:$F,6,FALSE)="","",VLOOKUP($B:$B,'S25 Warehouse Sale Product List'!$A:$F,6,FALSE))</f>
        <v/>
      </c>
      <c r="F793" s="232"/>
    </row>
    <row r="794" spans="1:6" ht="15.75" x14ac:dyDescent="0.25">
      <c r="A794" s="241">
        <v>68109561</v>
      </c>
      <c r="B794" s="220">
        <v>9781338893274</v>
      </c>
      <c r="C794" s="256" t="s">
        <v>429</v>
      </c>
      <c r="D794" s="266">
        <v>5011</v>
      </c>
      <c r="E794" s="233" t="str">
        <f>IF(VLOOKUP($B:$B,'S25 Warehouse Sale Product List'!$A:$F,6,FALSE)="","",VLOOKUP($B:$B,'S25 Warehouse Sale Product List'!$A:$F,6,FALSE))</f>
        <v/>
      </c>
      <c r="F794" s="232"/>
    </row>
    <row r="795" spans="1:6" ht="15.75" x14ac:dyDescent="0.25">
      <c r="A795" s="241">
        <v>58621833</v>
      </c>
      <c r="B795" s="220">
        <v>9781339045689</v>
      </c>
      <c r="C795" s="256" t="s">
        <v>789</v>
      </c>
      <c r="D795" s="266">
        <v>5062</v>
      </c>
      <c r="E795" s="233" t="str">
        <f>IF(VLOOKUP($B:$B,'S25 Warehouse Sale Product List'!$A:$F,6,FALSE)="","",VLOOKUP($B:$B,'S25 Warehouse Sale Product List'!$A:$F,6,FALSE))</f>
        <v/>
      </c>
      <c r="F795" s="232"/>
    </row>
    <row r="796" spans="1:6" ht="15.75" x14ac:dyDescent="0.25">
      <c r="A796" s="241">
        <v>37478393</v>
      </c>
      <c r="B796" s="220">
        <v>9781443192798</v>
      </c>
      <c r="C796" s="256" t="s">
        <v>790</v>
      </c>
      <c r="D796" s="266">
        <v>10112</v>
      </c>
      <c r="E796" s="233" t="str">
        <f>IF(VLOOKUP($B:$B,'S25 Warehouse Sale Product List'!$A:$F,6,FALSE)="","",VLOOKUP($B:$B,'S25 Warehouse Sale Product List'!$A:$F,6,FALSE))</f>
        <v/>
      </c>
      <c r="F796" s="232"/>
    </row>
    <row r="797" spans="1:6" ht="15.75" x14ac:dyDescent="0.25">
      <c r="A797" s="241">
        <v>1074476</v>
      </c>
      <c r="B797" s="220">
        <v>9780439120425</v>
      </c>
      <c r="C797" s="256" t="s">
        <v>296</v>
      </c>
      <c r="D797" s="266">
        <v>10112</v>
      </c>
      <c r="E797" s="233" t="str">
        <f>IF(VLOOKUP($B:$B,'S25 Warehouse Sale Product List'!$A:$F,6,FALSE)="","",VLOOKUP($B:$B,'S25 Warehouse Sale Product List'!$A:$F,6,FALSE))</f>
        <v/>
      </c>
      <c r="F797" s="232"/>
    </row>
    <row r="798" spans="1:6" ht="15.75" x14ac:dyDescent="0.25">
      <c r="A798" s="241">
        <v>22392603</v>
      </c>
      <c r="B798" s="220">
        <v>9781546126683</v>
      </c>
      <c r="C798" s="256" t="s">
        <v>791</v>
      </c>
      <c r="D798" s="266">
        <v>10112</v>
      </c>
      <c r="E798" s="233" t="str">
        <f>IF(VLOOKUP($B:$B,'S25 Warehouse Sale Product List'!$A:$F,6,FALSE)="","",VLOOKUP($B:$B,'S25 Warehouse Sale Product List'!$A:$F,6,FALSE))</f>
        <v/>
      </c>
      <c r="F798" s="232"/>
    </row>
    <row r="799" spans="1:6" ht="15.75" x14ac:dyDescent="0.25">
      <c r="A799" s="241">
        <v>90813325</v>
      </c>
      <c r="B799" s="220">
        <v>9781339010182</v>
      </c>
      <c r="C799" s="256" t="s">
        <v>792</v>
      </c>
      <c r="D799" s="266">
        <v>3062</v>
      </c>
      <c r="E799" s="233" t="str">
        <f>IF(VLOOKUP($B:$B,'S25 Warehouse Sale Product List'!$A:$F,6,FALSE)="","",VLOOKUP($B:$B,'S25 Warehouse Sale Product List'!$A:$F,6,FALSE))</f>
        <v/>
      </c>
      <c r="F799" s="232"/>
    </row>
    <row r="800" spans="1:6" ht="15.75" x14ac:dyDescent="0.25">
      <c r="A800" s="241">
        <v>61321662</v>
      </c>
      <c r="B800" s="220">
        <v>9781546145899</v>
      </c>
      <c r="C800" s="256" t="s">
        <v>793</v>
      </c>
      <c r="D800" s="266">
        <v>5011</v>
      </c>
      <c r="E800" s="233" t="str">
        <f>IF(VLOOKUP($B:$B,'S25 Warehouse Sale Product List'!$A:$F,6,FALSE)="","",VLOOKUP($B:$B,'S25 Warehouse Sale Product List'!$A:$F,6,FALSE))</f>
        <v/>
      </c>
      <c r="F800" s="232"/>
    </row>
    <row r="801" spans="1:6" ht="15.75" x14ac:dyDescent="0.25">
      <c r="A801" s="241">
        <v>37019160</v>
      </c>
      <c r="B801" s="220">
        <v>9781339033105</v>
      </c>
      <c r="C801" s="256" t="s">
        <v>794</v>
      </c>
      <c r="D801" s="266">
        <v>5022</v>
      </c>
      <c r="E801" s="233" t="str">
        <f>IF(VLOOKUP($B:$B,'S25 Warehouse Sale Product List'!$A:$F,6,FALSE)="","",VLOOKUP($B:$B,'S25 Warehouse Sale Product List'!$A:$F,6,FALSE))</f>
        <v/>
      </c>
      <c r="F801" s="232"/>
    </row>
    <row r="802" spans="1:6" ht="15.75" x14ac:dyDescent="0.25">
      <c r="A802" s="241">
        <v>23335162</v>
      </c>
      <c r="B802" s="220">
        <v>9781975393397</v>
      </c>
      <c r="C802" s="256" t="s">
        <v>795</v>
      </c>
      <c r="D802" s="266">
        <v>5031</v>
      </c>
      <c r="E802" s="233" t="str">
        <f>IF(VLOOKUP($B:$B,'S25 Warehouse Sale Product List'!$A:$F,6,FALSE)="","",VLOOKUP($B:$B,'S25 Warehouse Sale Product List'!$A:$F,6,FALSE))</f>
        <v/>
      </c>
      <c r="F802" s="232"/>
    </row>
    <row r="803" spans="1:6" ht="15.75" x14ac:dyDescent="0.25">
      <c r="A803" s="241">
        <v>54131085</v>
      </c>
      <c r="B803" s="220">
        <v>9781338746723</v>
      </c>
      <c r="C803" s="256" t="s">
        <v>105</v>
      </c>
      <c r="D803" s="266">
        <v>5061</v>
      </c>
      <c r="E803" s="233" t="str">
        <f>IF(VLOOKUP($B:$B,'S25 Warehouse Sale Product List'!$A:$F,6,FALSE)="","",VLOOKUP($B:$B,'S25 Warehouse Sale Product List'!$A:$F,6,FALSE))</f>
        <v/>
      </c>
      <c r="F803" s="232"/>
    </row>
    <row r="804" spans="1:6" ht="15.75" x14ac:dyDescent="0.25">
      <c r="A804" s="241">
        <v>79153906</v>
      </c>
      <c r="B804" s="220">
        <v>9781339027357</v>
      </c>
      <c r="C804" s="256" t="s">
        <v>304</v>
      </c>
      <c r="D804" s="266">
        <v>5061</v>
      </c>
      <c r="E804" s="233" t="str">
        <f>IF(VLOOKUP($B:$B,'S25 Warehouse Sale Product List'!$A:$F,6,FALSE)="","",VLOOKUP($B:$B,'S25 Warehouse Sale Product List'!$A:$F,6,FALSE))</f>
        <v/>
      </c>
      <c r="F804" s="232"/>
    </row>
    <row r="805" spans="1:6" ht="15.75" x14ac:dyDescent="0.25">
      <c r="A805" s="241">
        <v>18644996</v>
      </c>
      <c r="B805" s="220">
        <v>9781339050645</v>
      </c>
      <c r="C805" s="256" t="s">
        <v>796</v>
      </c>
      <c r="D805" s="266">
        <v>10112</v>
      </c>
      <c r="E805" s="233" t="str">
        <f>IF(VLOOKUP($B:$B,'S25 Warehouse Sale Product List'!$A:$F,6,FALSE)="","",VLOOKUP($B:$B,'S25 Warehouse Sale Product List'!$A:$F,6,FALSE))</f>
        <v/>
      </c>
      <c r="F805" s="232"/>
    </row>
    <row r="806" spans="1:6" ht="15.75" x14ac:dyDescent="0.25">
      <c r="A806" s="241">
        <v>2068600</v>
      </c>
      <c r="B806" s="220">
        <v>9780545200530</v>
      </c>
      <c r="C806" s="256" t="s">
        <v>160</v>
      </c>
      <c r="D806" s="266">
        <v>2071</v>
      </c>
      <c r="E806" s="233" t="str">
        <f>IF(VLOOKUP($B:$B,'S25 Warehouse Sale Product List'!$A:$F,6,FALSE)="","",VLOOKUP($B:$B,'S25 Warehouse Sale Product List'!$A:$F,6,FALSE))</f>
        <v/>
      </c>
      <c r="F806" s="232"/>
    </row>
    <row r="807" spans="1:6" ht="15.75" x14ac:dyDescent="0.25">
      <c r="A807" s="241">
        <v>79267979</v>
      </c>
      <c r="B807" s="220">
        <v>9781338831412</v>
      </c>
      <c r="C807" s="256" t="s">
        <v>107</v>
      </c>
      <c r="D807" s="266">
        <v>5021</v>
      </c>
      <c r="E807" s="233" t="str">
        <f>IF(VLOOKUP($B:$B,'S25 Warehouse Sale Product List'!$A:$F,6,FALSE)="","",VLOOKUP($B:$B,'S25 Warehouse Sale Product List'!$A:$F,6,FALSE))</f>
        <v/>
      </c>
      <c r="F807" s="232"/>
    </row>
    <row r="808" spans="1:6" ht="15.75" x14ac:dyDescent="0.25">
      <c r="A808" s="241">
        <v>52488861</v>
      </c>
      <c r="B808" s="220">
        <v>9781339046952</v>
      </c>
      <c r="C808" s="256" t="s">
        <v>301</v>
      </c>
      <c r="D808" s="266">
        <v>5071</v>
      </c>
      <c r="E808" s="233" t="str">
        <f>IF(VLOOKUP($B:$B,'S25 Warehouse Sale Product List'!$A:$F,6,FALSE)="","",VLOOKUP($B:$B,'S25 Warehouse Sale Product List'!$A:$F,6,FALSE))</f>
        <v/>
      </c>
      <c r="F808" s="232"/>
    </row>
    <row r="809" spans="1:6" ht="15.75" x14ac:dyDescent="0.25">
      <c r="A809" s="241">
        <v>56199075</v>
      </c>
      <c r="B809" s="220">
        <v>9781338892635</v>
      </c>
      <c r="C809" s="256" t="s">
        <v>158</v>
      </c>
      <c r="D809" s="266">
        <v>5081</v>
      </c>
      <c r="E809" s="233" t="str">
        <f>IF(VLOOKUP($B:$B,'S25 Warehouse Sale Product List'!$A:$F,6,FALSE)="","",VLOOKUP($B:$B,'S25 Warehouse Sale Product List'!$A:$F,6,FALSE))</f>
        <v/>
      </c>
      <c r="F809" s="232"/>
    </row>
    <row r="810" spans="1:6" ht="15.75" x14ac:dyDescent="0.25">
      <c r="A810" s="241">
        <v>79331544</v>
      </c>
      <c r="B810" s="220">
        <v>9781338858563</v>
      </c>
      <c r="C810" s="256" t="s">
        <v>311</v>
      </c>
      <c r="D810" s="266">
        <v>5011</v>
      </c>
      <c r="E810" s="233" t="str">
        <f>IF(VLOOKUP($B:$B,'S25 Warehouse Sale Product List'!$A:$F,6,FALSE)="","",VLOOKUP($B:$B,'S25 Warehouse Sale Product List'!$A:$F,6,FALSE))</f>
        <v/>
      </c>
      <c r="F810" s="232"/>
    </row>
    <row r="811" spans="1:6" ht="15.75" x14ac:dyDescent="0.25">
      <c r="A811" s="241">
        <v>40039606</v>
      </c>
      <c r="B811" s="220">
        <v>9781339054032</v>
      </c>
      <c r="C811" s="256" t="s">
        <v>439</v>
      </c>
      <c r="D811" s="266">
        <v>5011</v>
      </c>
      <c r="E811" s="233" t="str">
        <f>IF(VLOOKUP($B:$B,'S25 Warehouse Sale Product List'!$A:$F,6,FALSE)="","",VLOOKUP($B:$B,'S25 Warehouse Sale Product List'!$A:$F,6,FALSE))</f>
        <v/>
      </c>
      <c r="F811" s="232"/>
    </row>
    <row r="812" spans="1:6" ht="15.75" x14ac:dyDescent="0.25">
      <c r="A812" s="241">
        <v>3560465</v>
      </c>
      <c r="B812" s="220">
        <v>9781338629347</v>
      </c>
      <c r="C812" s="256" t="s">
        <v>312</v>
      </c>
      <c r="D812" s="266">
        <v>5021</v>
      </c>
      <c r="E812" s="233" t="str">
        <f>IF(VLOOKUP($B:$B,'S25 Warehouse Sale Product List'!$A:$F,6,FALSE)="","",VLOOKUP($B:$B,'S25 Warehouse Sale Product List'!$A:$F,6,FALSE))</f>
        <v/>
      </c>
      <c r="F812" s="232"/>
    </row>
    <row r="813" spans="1:6" ht="15.75" x14ac:dyDescent="0.25">
      <c r="A813" s="241">
        <v>26084078</v>
      </c>
      <c r="B813" s="220">
        <v>9780545803526</v>
      </c>
      <c r="C813" s="256" t="s">
        <v>167</v>
      </c>
      <c r="D813" s="266">
        <v>5041</v>
      </c>
      <c r="E813" s="233" t="str">
        <f>IF(VLOOKUP($B:$B,'S25 Warehouse Sale Product List'!$A:$F,6,FALSE)="","",VLOOKUP($B:$B,'S25 Warehouse Sale Product List'!$A:$F,6,FALSE))</f>
        <v/>
      </c>
      <c r="F813" s="232"/>
    </row>
    <row r="814" spans="1:6" ht="15.75" x14ac:dyDescent="0.25">
      <c r="A814" s="241">
        <v>21163472</v>
      </c>
      <c r="B814" s="220">
        <v>9781339031880</v>
      </c>
      <c r="C814" s="256" t="s">
        <v>797</v>
      </c>
      <c r="D814" s="266">
        <v>5071</v>
      </c>
      <c r="E814" s="233" t="str">
        <f>IF(VLOOKUP($B:$B,'S25 Warehouse Sale Product List'!$A:$F,6,FALSE)="","",VLOOKUP($B:$B,'S25 Warehouse Sale Product List'!$A:$F,6,FALSE))</f>
        <v/>
      </c>
      <c r="F814" s="232"/>
    </row>
    <row r="815" spans="1:6" ht="15.75" x14ac:dyDescent="0.25">
      <c r="A815" s="259">
        <v>12991818</v>
      </c>
      <c r="B815" s="220">
        <v>9781339036557</v>
      </c>
      <c r="C815" s="194" t="s">
        <v>313</v>
      </c>
      <c r="D815" s="266">
        <v>5072</v>
      </c>
      <c r="E815" s="233" t="str">
        <f>IF(VLOOKUP($B:$B,'S25 Warehouse Sale Product List'!$A:$F,6,FALSE)="","",VLOOKUP($B:$B,'S25 Warehouse Sale Product List'!$A:$F,6,FALSE))</f>
        <v/>
      </c>
      <c r="F815" s="232"/>
    </row>
    <row r="816" spans="1:6" ht="15.75" x14ac:dyDescent="0.25">
      <c r="A816" s="260"/>
      <c r="B816" s="261"/>
      <c r="C816" s="262"/>
      <c r="D816" s="263"/>
      <c r="E816" s="264"/>
    </row>
    <row r="817" spans="4:6" ht="18.75" x14ac:dyDescent="0.3">
      <c r="D817" s="170" t="s">
        <v>74</v>
      </c>
      <c r="E817" s="155"/>
      <c r="F817" s="155"/>
    </row>
    <row r="818" spans="4:6" ht="18.75" x14ac:dyDescent="0.3">
      <c r="D818" s="171"/>
      <c r="E818" s="172"/>
      <c r="F818" s="156"/>
    </row>
    <row r="819" spans="4:6" ht="18.75" x14ac:dyDescent="0.3">
      <c r="D819" s="173" t="s">
        <v>9</v>
      </c>
      <c r="E819" s="172" t="s">
        <v>75</v>
      </c>
      <c r="F819" s="156" t="s">
        <v>76</v>
      </c>
    </row>
  </sheetData>
  <autoFilter ref="A6:F815" xr:uid="{00000000-0009-0000-0000-000001000000}">
    <sortState xmlns:xlrd2="http://schemas.microsoft.com/office/spreadsheetml/2017/richdata2" ref="A7:F727">
      <sortCondition ref="D6:D727"/>
    </sortState>
  </autoFilter>
  <sortState xmlns:xlrd2="http://schemas.microsoft.com/office/spreadsheetml/2017/richdata2" ref="A6:F492">
    <sortCondition ref="D6:D492"/>
    <sortCondition ref="C6:C492"/>
  </sortState>
  <mergeCells count="5">
    <mergeCell ref="A1:B1"/>
    <mergeCell ref="A2:B2"/>
    <mergeCell ref="E2:F2"/>
    <mergeCell ref="A3:B3"/>
    <mergeCell ref="D1:F1"/>
  </mergeCells>
  <phoneticPr fontId="18" type="noConversion"/>
  <conditionalFormatting sqref="A815:A1048576 A1:A106 A722:A727 A320:A709 A109:A216">
    <cfRule type="duplicateValues" dxfId="18" priority="29"/>
  </conditionalFormatting>
  <conditionalFormatting sqref="B815:B1048576 B1:B106 B722:B727 B320:B709 B109:B216">
    <cfRule type="duplicateValues" dxfId="17" priority="32"/>
    <cfRule type="duplicateValues" dxfId="16" priority="33"/>
  </conditionalFormatting>
  <conditionalFormatting sqref="A731">
    <cfRule type="duplicateValues" dxfId="15" priority="10"/>
    <cfRule type="duplicateValues" dxfId="14" priority="11"/>
  </conditionalFormatting>
  <conditionalFormatting sqref="A747:A814">
    <cfRule type="duplicateValues" dxfId="13" priority="137"/>
  </conditionalFormatting>
  <conditionalFormatting sqref="A710:A721">
    <cfRule type="duplicateValues" dxfId="12" priority="7"/>
  </conditionalFormatting>
  <conditionalFormatting sqref="B710:B721">
    <cfRule type="duplicateValues" dxfId="11" priority="8"/>
    <cfRule type="duplicateValues" dxfId="10" priority="9"/>
  </conditionalFormatting>
  <conditionalFormatting sqref="A107:A108">
    <cfRule type="duplicateValues" dxfId="9" priority="1"/>
  </conditionalFormatting>
  <conditionalFormatting sqref="B107:B108">
    <cfRule type="duplicateValues" dxfId="8" priority="2"/>
    <cfRule type="duplicateValues" dxfId="7" priority="3"/>
  </conditionalFormatting>
  <conditionalFormatting sqref="A217:A319">
    <cfRule type="duplicateValues" dxfId="6" priority="205"/>
  </conditionalFormatting>
  <conditionalFormatting sqref="B217:B319">
    <cfRule type="duplicateValues" dxfId="5" priority="207"/>
    <cfRule type="duplicateValues" dxfId="4" priority="208"/>
  </conditionalFormatting>
  <conditionalFormatting sqref="A745:A746 A732:A735 A728:A729">
    <cfRule type="duplicateValues" dxfId="3" priority="221"/>
    <cfRule type="duplicateValues" dxfId="2" priority="222"/>
  </conditionalFormatting>
  <conditionalFormatting sqref="B745:B814 B728:B729 B731:B735">
    <cfRule type="duplicateValues" dxfId="1" priority="227"/>
    <cfRule type="duplicateValues" dxfId="0" priority="228"/>
  </conditionalFormatting>
  <pageMargins left="0.23622047244094499" right="0.23622047244094499" top="0.74803149606299202" bottom="0.55118110236220497" header="0.31496062992126" footer="0.31496062992126"/>
  <pageSetup scale="93" orientation="portrait" r:id="rId1"/>
  <headerFooter>
    <oddHeader>&amp;C&amp;"-,Bold"&amp;22PACKING SHEET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15"/>
  <sheetViews>
    <sheetView showGridLines="0" zoomScale="81" zoomScaleNormal="81" workbookViewId="0">
      <selection activeCell="O13" sqref="O13"/>
    </sheetView>
  </sheetViews>
  <sheetFormatPr defaultRowHeight="15" x14ac:dyDescent="0.25"/>
  <cols>
    <col min="1" max="4" width="29.140625" customWidth="1"/>
  </cols>
  <sheetData>
    <row r="1" spans="1:8" ht="21" x14ac:dyDescent="0.35">
      <c r="A1" s="376" t="s">
        <v>645</v>
      </c>
      <c r="B1" s="376"/>
      <c r="C1" s="376"/>
      <c r="D1" s="376"/>
      <c r="E1" s="53"/>
      <c r="F1" s="53"/>
    </row>
    <row r="2" spans="1:8" x14ac:dyDescent="0.25">
      <c r="A2" s="53"/>
      <c r="B2" s="53"/>
      <c r="C2" s="53"/>
      <c r="D2" s="53"/>
      <c r="E2" s="53"/>
      <c r="F2" s="53"/>
    </row>
    <row r="3" spans="1:8" ht="19.5" thickBot="1" x14ac:dyDescent="0.35">
      <c r="A3" s="373" t="s">
        <v>218</v>
      </c>
      <c r="B3" s="373"/>
      <c r="C3" s="373"/>
      <c r="D3" s="373"/>
      <c r="E3" s="53"/>
      <c r="F3" s="53"/>
    </row>
    <row r="4" spans="1:8" ht="31.5" thickTop="1" thickBot="1" x14ac:dyDescent="0.35">
      <c r="A4" s="56" t="s">
        <v>216</v>
      </c>
      <c r="B4" s="190" t="s">
        <v>322</v>
      </c>
      <c r="C4" s="56" t="s">
        <v>642</v>
      </c>
      <c r="D4" s="56" t="s">
        <v>958</v>
      </c>
      <c r="E4" s="374" t="s">
        <v>45</v>
      </c>
      <c r="F4" s="375"/>
      <c r="G4" s="58"/>
    </row>
    <row r="5" spans="1:8" ht="134.85" customHeight="1" thickBot="1" x14ac:dyDescent="0.3">
      <c r="A5" s="191"/>
      <c r="B5" s="54"/>
      <c r="C5" s="54"/>
      <c r="D5" s="192"/>
      <c r="E5" s="377"/>
      <c r="F5" s="375"/>
      <c r="G5" s="55"/>
      <c r="H5" s="55"/>
    </row>
    <row r="6" spans="1:8" x14ac:dyDescent="0.25">
      <c r="A6" s="53"/>
      <c r="B6" s="53"/>
      <c r="C6" s="53"/>
      <c r="D6" s="53"/>
      <c r="E6" s="53"/>
      <c r="F6" s="53"/>
    </row>
    <row r="7" spans="1:8" ht="19.5" thickBot="1" x14ac:dyDescent="0.35">
      <c r="A7" s="373" t="s">
        <v>217</v>
      </c>
      <c r="B7" s="373"/>
      <c r="C7" s="373"/>
      <c r="D7" s="373"/>
      <c r="E7" s="53"/>
      <c r="F7" s="53"/>
    </row>
    <row r="8" spans="1:8" ht="31.5" thickTop="1" thickBot="1" x14ac:dyDescent="0.3">
      <c r="A8" s="57" t="s">
        <v>324</v>
      </c>
      <c r="B8" s="57" t="s">
        <v>219</v>
      </c>
      <c r="C8" s="57" t="s">
        <v>325</v>
      </c>
      <c r="D8" s="57"/>
      <c r="E8" s="374" t="s">
        <v>46</v>
      </c>
      <c r="F8" s="375"/>
    </row>
    <row r="9" spans="1:8" ht="134.1" customHeight="1" thickBot="1" x14ac:dyDescent="0.3">
      <c r="A9" s="54"/>
      <c r="B9" s="54"/>
      <c r="C9" s="54"/>
      <c r="D9" s="54"/>
      <c r="E9" s="374"/>
      <c r="F9" s="375"/>
    </row>
    <row r="11" spans="1:8" ht="19.5" thickBot="1" x14ac:dyDescent="0.35">
      <c r="A11" s="373" t="s">
        <v>217</v>
      </c>
      <c r="B11" s="373"/>
      <c r="C11" s="373"/>
      <c r="D11" s="373"/>
      <c r="E11" s="53"/>
      <c r="F11" s="53"/>
    </row>
    <row r="12" spans="1:8" ht="15.75" thickBot="1" x14ac:dyDescent="0.3">
      <c r="A12" s="56"/>
      <c r="B12" s="56"/>
      <c r="C12" s="56"/>
      <c r="D12" s="56"/>
      <c r="E12" s="374" t="s">
        <v>46</v>
      </c>
      <c r="F12" s="375"/>
    </row>
    <row r="13" spans="1:8" ht="135.6" customHeight="1" thickBot="1" x14ac:dyDescent="0.3">
      <c r="A13" s="54"/>
      <c r="B13" s="54"/>
      <c r="C13" s="54"/>
      <c r="D13" s="54"/>
      <c r="E13" s="374"/>
      <c r="F13" s="375"/>
    </row>
    <row r="15" spans="1:8" ht="14.45" customHeight="1" x14ac:dyDescent="0.25">
      <c r="E15" s="230"/>
      <c r="F15" s="229"/>
    </row>
  </sheetData>
  <mergeCells count="7">
    <mergeCell ref="A11:D11"/>
    <mergeCell ref="E12:F13"/>
    <mergeCell ref="A1:D1"/>
    <mergeCell ref="A3:D3"/>
    <mergeCell ref="E4:F5"/>
    <mergeCell ref="A7:D7"/>
    <mergeCell ref="E8:F9"/>
  </mergeCells>
  <hyperlinks>
    <hyperlink ref="A1:D1" location="bundles_ensembles" tooltip="Click here to return to Order form" display="Return to Order form" xr:uid="{00000000-0004-0000-0300-000000000000}"/>
    <hyperlink ref="E4:F5" location="bundles_ensembles" tooltip="Click to return to Order form" display="Return to Order form" xr:uid="{00000000-0004-0000-0300-000001000000}"/>
    <hyperlink ref="E8:F9" location="bundles_ensembles" tooltip="Click here to return to Order form" display="Return to Order form" xr:uid="{00000000-0004-0000-0300-000002000000}"/>
    <hyperlink ref="E12:F13" location="bundles_ensembles" tooltip="Click here to return to Order form" display="Return to Order form" xr:uid="{00000000-0004-0000-0300-000003000000}"/>
    <hyperlink ref="E15:F15" location="bundles_ensembles" tooltip="Click here to return to Order form" display="Return to Order form" xr:uid="{00000000-0004-0000-0300-000004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F49"/>
  <sheetViews>
    <sheetView showGridLines="0" view="pageLayout" zoomScale="97" zoomScaleNormal="100" zoomScalePageLayoutView="97" workbookViewId="0">
      <selection activeCell="A13" sqref="A13"/>
    </sheetView>
  </sheetViews>
  <sheetFormatPr defaultRowHeight="12.75" x14ac:dyDescent="0.2"/>
  <cols>
    <col min="1" max="1" width="12.140625" style="19" customWidth="1"/>
    <col min="2" max="2" width="29.85546875" style="19" customWidth="1"/>
    <col min="3" max="3" width="9.140625" style="19" customWidth="1"/>
    <col min="4" max="4" width="11" style="19" customWidth="1"/>
    <col min="5" max="5" width="10.85546875" style="19" customWidth="1"/>
    <col min="6" max="6" width="15.5703125" style="19" customWidth="1"/>
    <col min="7" max="230" width="9.140625" style="19"/>
    <col min="231" max="231" width="12.140625" style="19" customWidth="1"/>
    <col min="232" max="232" width="29.85546875" style="19" customWidth="1"/>
    <col min="233" max="233" width="9.140625" style="19" customWidth="1"/>
    <col min="234" max="234" width="11" style="19" customWidth="1"/>
    <col min="235" max="235" width="10.85546875" style="19" customWidth="1"/>
    <col min="236" max="236" width="16" style="19" customWidth="1"/>
    <col min="237" max="250" width="9.140625" style="19" customWidth="1"/>
    <col min="251" max="486" width="9.140625" style="19"/>
    <col min="487" max="487" width="12.140625" style="19" customWidth="1"/>
    <col min="488" max="488" width="29.85546875" style="19" customWidth="1"/>
    <col min="489" max="489" width="9.140625" style="19" customWidth="1"/>
    <col min="490" max="490" width="11" style="19" customWidth="1"/>
    <col min="491" max="491" width="10.85546875" style="19" customWidth="1"/>
    <col min="492" max="492" width="16" style="19" customWidth="1"/>
    <col min="493" max="506" width="9.140625" style="19" customWidth="1"/>
    <col min="507" max="742" width="9.140625" style="19"/>
    <col min="743" max="743" width="12.140625" style="19" customWidth="1"/>
    <col min="744" max="744" width="29.85546875" style="19" customWidth="1"/>
    <col min="745" max="745" width="9.140625" style="19" customWidth="1"/>
    <col min="746" max="746" width="11" style="19" customWidth="1"/>
    <col min="747" max="747" width="10.85546875" style="19" customWidth="1"/>
    <col min="748" max="748" width="16" style="19" customWidth="1"/>
    <col min="749" max="762" width="9.140625" style="19" customWidth="1"/>
    <col min="763" max="998" width="9.140625" style="19"/>
    <col min="999" max="999" width="12.140625" style="19" customWidth="1"/>
    <col min="1000" max="1000" width="29.85546875" style="19" customWidth="1"/>
    <col min="1001" max="1001" width="9.140625" style="19" customWidth="1"/>
    <col min="1002" max="1002" width="11" style="19" customWidth="1"/>
    <col min="1003" max="1003" width="10.85546875" style="19" customWidth="1"/>
    <col min="1004" max="1004" width="16" style="19" customWidth="1"/>
    <col min="1005" max="1018" width="9.140625" style="19" customWidth="1"/>
    <col min="1019" max="1254" width="9.140625" style="19"/>
    <col min="1255" max="1255" width="12.140625" style="19" customWidth="1"/>
    <col min="1256" max="1256" width="29.85546875" style="19" customWidth="1"/>
    <col min="1257" max="1257" width="9.140625" style="19" customWidth="1"/>
    <col min="1258" max="1258" width="11" style="19" customWidth="1"/>
    <col min="1259" max="1259" width="10.85546875" style="19" customWidth="1"/>
    <col min="1260" max="1260" width="16" style="19" customWidth="1"/>
    <col min="1261" max="1274" width="9.140625" style="19" customWidth="1"/>
    <col min="1275" max="1510" width="9.140625" style="19"/>
    <col min="1511" max="1511" width="12.140625" style="19" customWidth="1"/>
    <col min="1512" max="1512" width="29.85546875" style="19" customWidth="1"/>
    <col min="1513" max="1513" width="9.140625" style="19" customWidth="1"/>
    <col min="1514" max="1514" width="11" style="19" customWidth="1"/>
    <col min="1515" max="1515" width="10.85546875" style="19" customWidth="1"/>
    <col min="1516" max="1516" width="16" style="19" customWidth="1"/>
    <col min="1517" max="1530" width="9.140625" style="19" customWidth="1"/>
    <col min="1531" max="1766" width="9.140625" style="19"/>
    <col min="1767" max="1767" width="12.140625" style="19" customWidth="1"/>
    <col min="1768" max="1768" width="29.85546875" style="19" customWidth="1"/>
    <col min="1769" max="1769" width="9.140625" style="19" customWidth="1"/>
    <col min="1770" max="1770" width="11" style="19" customWidth="1"/>
    <col min="1771" max="1771" width="10.85546875" style="19" customWidth="1"/>
    <col min="1772" max="1772" width="16" style="19" customWidth="1"/>
    <col min="1773" max="1786" width="9.140625" style="19" customWidth="1"/>
    <col min="1787" max="2022" width="9.140625" style="19"/>
    <col min="2023" max="2023" width="12.140625" style="19" customWidth="1"/>
    <col min="2024" max="2024" width="29.85546875" style="19" customWidth="1"/>
    <col min="2025" max="2025" width="9.140625" style="19" customWidth="1"/>
    <col min="2026" max="2026" width="11" style="19" customWidth="1"/>
    <col min="2027" max="2027" width="10.85546875" style="19" customWidth="1"/>
    <col min="2028" max="2028" width="16" style="19" customWidth="1"/>
    <col min="2029" max="2042" width="9.140625" style="19" customWidth="1"/>
    <col min="2043" max="2278" width="9.140625" style="19"/>
    <col min="2279" max="2279" width="12.140625" style="19" customWidth="1"/>
    <col min="2280" max="2280" width="29.85546875" style="19" customWidth="1"/>
    <col min="2281" max="2281" width="9.140625" style="19" customWidth="1"/>
    <col min="2282" max="2282" width="11" style="19" customWidth="1"/>
    <col min="2283" max="2283" width="10.85546875" style="19" customWidth="1"/>
    <col min="2284" max="2284" width="16" style="19" customWidth="1"/>
    <col min="2285" max="2298" width="9.140625" style="19" customWidth="1"/>
    <col min="2299" max="2534" width="9.140625" style="19"/>
    <col min="2535" max="2535" width="12.140625" style="19" customWidth="1"/>
    <col min="2536" max="2536" width="29.85546875" style="19" customWidth="1"/>
    <col min="2537" max="2537" width="9.140625" style="19" customWidth="1"/>
    <col min="2538" max="2538" width="11" style="19" customWidth="1"/>
    <col min="2539" max="2539" width="10.85546875" style="19" customWidth="1"/>
    <col min="2540" max="2540" width="16" style="19" customWidth="1"/>
    <col min="2541" max="2554" width="9.140625" style="19" customWidth="1"/>
    <col min="2555" max="2790" width="9.140625" style="19"/>
    <col min="2791" max="2791" width="12.140625" style="19" customWidth="1"/>
    <col min="2792" max="2792" width="29.85546875" style="19" customWidth="1"/>
    <col min="2793" max="2793" width="9.140625" style="19" customWidth="1"/>
    <col min="2794" max="2794" width="11" style="19" customWidth="1"/>
    <col min="2795" max="2795" width="10.85546875" style="19" customWidth="1"/>
    <col min="2796" max="2796" width="16" style="19" customWidth="1"/>
    <col min="2797" max="2810" width="9.140625" style="19" customWidth="1"/>
    <col min="2811" max="3046" width="9.140625" style="19"/>
    <col min="3047" max="3047" width="12.140625" style="19" customWidth="1"/>
    <col min="3048" max="3048" width="29.85546875" style="19" customWidth="1"/>
    <col min="3049" max="3049" width="9.140625" style="19" customWidth="1"/>
    <col min="3050" max="3050" width="11" style="19" customWidth="1"/>
    <col min="3051" max="3051" width="10.85546875" style="19" customWidth="1"/>
    <col min="3052" max="3052" width="16" style="19" customWidth="1"/>
    <col min="3053" max="3066" width="9.140625" style="19" customWidth="1"/>
    <col min="3067" max="3302" width="9.140625" style="19"/>
    <col min="3303" max="3303" width="12.140625" style="19" customWidth="1"/>
    <col min="3304" max="3304" width="29.85546875" style="19" customWidth="1"/>
    <col min="3305" max="3305" width="9.140625" style="19" customWidth="1"/>
    <col min="3306" max="3306" width="11" style="19" customWidth="1"/>
    <col min="3307" max="3307" width="10.85546875" style="19" customWidth="1"/>
    <col min="3308" max="3308" width="16" style="19" customWidth="1"/>
    <col min="3309" max="3322" width="9.140625" style="19" customWidth="1"/>
    <col min="3323" max="3558" width="9.140625" style="19"/>
    <col min="3559" max="3559" width="12.140625" style="19" customWidth="1"/>
    <col min="3560" max="3560" width="29.85546875" style="19" customWidth="1"/>
    <col min="3561" max="3561" width="9.140625" style="19" customWidth="1"/>
    <col min="3562" max="3562" width="11" style="19" customWidth="1"/>
    <col min="3563" max="3563" width="10.85546875" style="19" customWidth="1"/>
    <col min="3564" max="3564" width="16" style="19" customWidth="1"/>
    <col min="3565" max="3578" width="9.140625" style="19" customWidth="1"/>
    <col min="3579" max="3814" width="9.140625" style="19"/>
    <col min="3815" max="3815" width="12.140625" style="19" customWidth="1"/>
    <col min="3816" max="3816" width="29.85546875" style="19" customWidth="1"/>
    <col min="3817" max="3817" width="9.140625" style="19" customWidth="1"/>
    <col min="3818" max="3818" width="11" style="19" customWidth="1"/>
    <col min="3819" max="3819" width="10.85546875" style="19" customWidth="1"/>
    <col min="3820" max="3820" width="16" style="19" customWidth="1"/>
    <col min="3821" max="3834" width="9.140625" style="19" customWidth="1"/>
    <col min="3835" max="4070" width="9.140625" style="19"/>
    <col min="4071" max="4071" width="12.140625" style="19" customWidth="1"/>
    <col min="4072" max="4072" width="29.85546875" style="19" customWidth="1"/>
    <col min="4073" max="4073" width="9.140625" style="19" customWidth="1"/>
    <col min="4074" max="4074" width="11" style="19" customWidth="1"/>
    <col min="4075" max="4075" width="10.85546875" style="19" customWidth="1"/>
    <col min="4076" max="4076" width="16" style="19" customWidth="1"/>
    <col min="4077" max="4090" width="9.140625" style="19" customWidth="1"/>
    <col min="4091" max="4326" width="9.140625" style="19"/>
    <col min="4327" max="4327" width="12.140625" style="19" customWidth="1"/>
    <col min="4328" max="4328" width="29.85546875" style="19" customWidth="1"/>
    <col min="4329" max="4329" width="9.140625" style="19" customWidth="1"/>
    <col min="4330" max="4330" width="11" style="19" customWidth="1"/>
    <col min="4331" max="4331" width="10.85546875" style="19" customWidth="1"/>
    <col min="4332" max="4332" width="16" style="19" customWidth="1"/>
    <col min="4333" max="4346" width="9.140625" style="19" customWidth="1"/>
    <col min="4347" max="4582" width="9.140625" style="19"/>
    <col min="4583" max="4583" width="12.140625" style="19" customWidth="1"/>
    <col min="4584" max="4584" width="29.85546875" style="19" customWidth="1"/>
    <col min="4585" max="4585" width="9.140625" style="19" customWidth="1"/>
    <col min="4586" max="4586" width="11" style="19" customWidth="1"/>
    <col min="4587" max="4587" width="10.85546875" style="19" customWidth="1"/>
    <col min="4588" max="4588" width="16" style="19" customWidth="1"/>
    <col min="4589" max="4602" width="9.140625" style="19" customWidth="1"/>
    <col min="4603" max="4838" width="9.140625" style="19"/>
    <col min="4839" max="4839" width="12.140625" style="19" customWidth="1"/>
    <col min="4840" max="4840" width="29.85546875" style="19" customWidth="1"/>
    <col min="4841" max="4841" width="9.140625" style="19" customWidth="1"/>
    <col min="4842" max="4842" width="11" style="19" customWidth="1"/>
    <col min="4843" max="4843" width="10.85546875" style="19" customWidth="1"/>
    <col min="4844" max="4844" width="16" style="19" customWidth="1"/>
    <col min="4845" max="4858" width="9.140625" style="19" customWidth="1"/>
    <col min="4859" max="5094" width="9.140625" style="19"/>
    <col min="5095" max="5095" width="12.140625" style="19" customWidth="1"/>
    <col min="5096" max="5096" width="29.85546875" style="19" customWidth="1"/>
    <col min="5097" max="5097" width="9.140625" style="19" customWidth="1"/>
    <col min="5098" max="5098" width="11" style="19" customWidth="1"/>
    <col min="5099" max="5099" width="10.85546875" style="19" customWidth="1"/>
    <col min="5100" max="5100" width="16" style="19" customWidth="1"/>
    <col min="5101" max="5114" width="9.140625" style="19" customWidth="1"/>
    <col min="5115" max="5350" width="9.140625" style="19"/>
    <col min="5351" max="5351" width="12.140625" style="19" customWidth="1"/>
    <col min="5352" max="5352" width="29.85546875" style="19" customWidth="1"/>
    <col min="5353" max="5353" width="9.140625" style="19" customWidth="1"/>
    <col min="5354" max="5354" width="11" style="19" customWidth="1"/>
    <col min="5355" max="5355" width="10.85546875" style="19" customWidth="1"/>
    <col min="5356" max="5356" width="16" style="19" customWidth="1"/>
    <col min="5357" max="5370" width="9.140625" style="19" customWidth="1"/>
    <col min="5371" max="5606" width="9.140625" style="19"/>
    <col min="5607" max="5607" width="12.140625" style="19" customWidth="1"/>
    <col min="5608" max="5608" width="29.85546875" style="19" customWidth="1"/>
    <col min="5609" max="5609" width="9.140625" style="19" customWidth="1"/>
    <col min="5610" max="5610" width="11" style="19" customWidth="1"/>
    <col min="5611" max="5611" width="10.85546875" style="19" customWidth="1"/>
    <col min="5612" max="5612" width="16" style="19" customWidth="1"/>
    <col min="5613" max="5626" width="9.140625" style="19" customWidth="1"/>
    <col min="5627" max="5862" width="9.140625" style="19"/>
    <col min="5863" max="5863" width="12.140625" style="19" customWidth="1"/>
    <col min="5864" max="5864" width="29.85546875" style="19" customWidth="1"/>
    <col min="5865" max="5865" width="9.140625" style="19" customWidth="1"/>
    <col min="5866" max="5866" width="11" style="19" customWidth="1"/>
    <col min="5867" max="5867" width="10.85546875" style="19" customWidth="1"/>
    <col min="5868" max="5868" width="16" style="19" customWidth="1"/>
    <col min="5869" max="5882" width="9.140625" style="19" customWidth="1"/>
    <col min="5883" max="6118" width="9.140625" style="19"/>
    <col min="6119" max="6119" width="12.140625" style="19" customWidth="1"/>
    <col min="6120" max="6120" width="29.85546875" style="19" customWidth="1"/>
    <col min="6121" max="6121" width="9.140625" style="19" customWidth="1"/>
    <col min="6122" max="6122" width="11" style="19" customWidth="1"/>
    <col min="6123" max="6123" width="10.85546875" style="19" customWidth="1"/>
    <col min="6124" max="6124" width="16" style="19" customWidth="1"/>
    <col min="6125" max="6138" width="9.140625" style="19" customWidth="1"/>
    <col min="6139" max="6374" width="9.140625" style="19"/>
    <col min="6375" max="6375" width="12.140625" style="19" customWidth="1"/>
    <col min="6376" max="6376" width="29.85546875" style="19" customWidth="1"/>
    <col min="6377" max="6377" width="9.140625" style="19" customWidth="1"/>
    <col min="6378" max="6378" width="11" style="19" customWidth="1"/>
    <col min="6379" max="6379" width="10.85546875" style="19" customWidth="1"/>
    <col min="6380" max="6380" width="16" style="19" customWidth="1"/>
    <col min="6381" max="6394" width="9.140625" style="19" customWidth="1"/>
    <col min="6395" max="6630" width="9.140625" style="19"/>
    <col min="6631" max="6631" width="12.140625" style="19" customWidth="1"/>
    <col min="6632" max="6632" width="29.85546875" style="19" customWidth="1"/>
    <col min="6633" max="6633" width="9.140625" style="19" customWidth="1"/>
    <col min="6634" max="6634" width="11" style="19" customWidth="1"/>
    <col min="6635" max="6635" width="10.85546875" style="19" customWidth="1"/>
    <col min="6636" max="6636" width="16" style="19" customWidth="1"/>
    <col min="6637" max="6650" width="9.140625" style="19" customWidth="1"/>
    <col min="6651" max="6886" width="9.140625" style="19"/>
    <col min="6887" max="6887" width="12.140625" style="19" customWidth="1"/>
    <col min="6888" max="6888" width="29.85546875" style="19" customWidth="1"/>
    <col min="6889" max="6889" width="9.140625" style="19" customWidth="1"/>
    <col min="6890" max="6890" width="11" style="19" customWidth="1"/>
    <col min="6891" max="6891" width="10.85546875" style="19" customWidth="1"/>
    <col min="6892" max="6892" width="16" style="19" customWidth="1"/>
    <col min="6893" max="6906" width="9.140625" style="19" customWidth="1"/>
    <col min="6907" max="7142" width="9.140625" style="19"/>
    <col min="7143" max="7143" width="12.140625" style="19" customWidth="1"/>
    <col min="7144" max="7144" width="29.85546875" style="19" customWidth="1"/>
    <col min="7145" max="7145" width="9.140625" style="19" customWidth="1"/>
    <col min="7146" max="7146" width="11" style="19" customWidth="1"/>
    <col min="7147" max="7147" width="10.85546875" style="19" customWidth="1"/>
    <col min="7148" max="7148" width="16" style="19" customWidth="1"/>
    <col min="7149" max="7162" width="9.140625" style="19" customWidth="1"/>
    <col min="7163" max="7398" width="9.140625" style="19"/>
    <col min="7399" max="7399" width="12.140625" style="19" customWidth="1"/>
    <col min="7400" max="7400" width="29.85546875" style="19" customWidth="1"/>
    <col min="7401" max="7401" width="9.140625" style="19" customWidth="1"/>
    <col min="7402" max="7402" width="11" style="19" customWidth="1"/>
    <col min="7403" max="7403" width="10.85546875" style="19" customWidth="1"/>
    <col min="7404" max="7404" width="16" style="19" customWidth="1"/>
    <col min="7405" max="7418" width="9.140625" style="19" customWidth="1"/>
    <col min="7419" max="7654" width="9.140625" style="19"/>
    <col min="7655" max="7655" width="12.140625" style="19" customWidth="1"/>
    <col min="7656" max="7656" width="29.85546875" style="19" customWidth="1"/>
    <col min="7657" max="7657" width="9.140625" style="19" customWidth="1"/>
    <col min="7658" max="7658" width="11" style="19" customWidth="1"/>
    <col min="7659" max="7659" width="10.85546875" style="19" customWidth="1"/>
    <col min="7660" max="7660" width="16" style="19" customWidth="1"/>
    <col min="7661" max="7674" width="9.140625" style="19" customWidth="1"/>
    <col min="7675" max="7910" width="9.140625" style="19"/>
    <col min="7911" max="7911" width="12.140625" style="19" customWidth="1"/>
    <col min="7912" max="7912" width="29.85546875" style="19" customWidth="1"/>
    <col min="7913" max="7913" width="9.140625" style="19" customWidth="1"/>
    <col min="7914" max="7914" width="11" style="19" customWidth="1"/>
    <col min="7915" max="7915" width="10.85546875" style="19" customWidth="1"/>
    <col min="7916" max="7916" width="16" style="19" customWidth="1"/>
    <col min="7917" max="7930" width="9.140625" style="19" customWidth="1"/>
    <col min="7931" max="8166" width="9.140625" style="19"/>
    <col min="8167" max="8167" width="12.140625" style="19" customWidth="1"/>
    <col min="8168" max="8168" width="29.85546875" style="19" customWidth="1"/>
    <col min="8169" max="8169" width="9.140625" style="19" customWidth="1"/>
    <col min="8170" max="8170" width="11" style="19" customWidth="1"/>
    <col min="8171" max="8171" width="10.85546875" style="19" customWidth="1"/>
    <col min="8172" max="8172" width="16" style="19" customWidth="1"/>
    <col min="8173" max="8186" width="9.140625" style="19" customWidth="1"/>
    <col min="8187" max="8422" width="9.140625" style="19"/>
    <col min="8423" max="8423" width="12.140625" style="19" customWidth="1"/>
    <col min="8424" max="8424" width="29.85546875" style="19" customWidth="1"/>
    <col min="8425" max="8425" width="9.140625" style="19" customWidth="1"/>
    <col min="8426" max="8426" width="11" style="19" customWidth="1"/>
    <col min="8427" max="8427" width="10.85546875" style="19" customWidth="1"/>
    <col min="8428" max="8428" width="16" style="19" customWidth="1"/>
    <col min="8429" max="8442" width="9.140625" style="19" customWidth="1"/>
    <col min="8443" max="8678" width="9.140625" style="19"/>
    <col min="8679" max="8679" width="12.140625" style="19" customWidth="1"/>
    <col min="8680" max="8680" width="29.85546875" style="19" customWidth="1"/>
    <col min="8681" max="8681" width="9.140625" style="19" customWidth="1"/>
    <col min="8682" max="8682" width="11" style="19" customWidth="1"/>
    <col min="8683" max="8683" width="10.85546875" style="19" customWidth="1"/>
    <col min="8684" max="8684" width="16" style="19" customWidth="1"/>
    <col min="8685" max="8698" width="9.140625" style="19" customWidth="1"/>
    <col min="8699" max="8934" width="9.140625" style="19"/>
    <col min="8935" max="8935" width="12.140625" style="19" customWidth="1"/>
    <col min="8936" max="8936" width="29.85546875" style="19" customWidth="1"/>
    <col min="8937" max="8937" width="9.140625" style="19" customWidth="1"/>
    <col min="8938" max="8938" width="11" style="19" customWidth="1"/>
    <col min="8939" max="8939" width="10.85546875" style="19" customWidth="1"/>
    <col min="8940" max="8940" width="16" style="19" customWidth="1"/>
    <col min="8941" max="8954" width="9.140625" style="19" customWidth="1"/>
    <col min="8955" max="9190" width="9.140625" style="19"/>
    <col min="9191" max="9191" width="12.140625" style="19" customWidth="1"/>
    <col min="9192" max="9192" width="29.85546875" style="19" customWidth="1"/>
    <col min="9193" max="9193" width="9.140625" style="19" customWidth="1"/>
    <col min="9194" max="9194" width="11" style="19" customWidth="1"/>
    <col min="9195" max="9195" width="10.85546875" style="19" customWidth="1"/>
    <col min="9196" max="9196" width="16" style="19" customWidth="1"/>
    <col min="9197" max="9210" width="9.140625" style="19" customWidth="1"/>
    <col min="9211" max="9446" width="9.140625" style="19"/>
    <col min="9447" max="9447" width="12.140625" style="19" customWidth="1"/>
    <col min="9448" max="9448" width="29.85546875" style="19" customWidth="1"/>
    <col min="9449" max="9449" width="9.140625" style="19" customWidth="1"/>
    <col min="9450" max="9450" width="11" style="19" customWidth="1"/>
    <col min="9451" max="9451" width="10.85546875" style="19" customWidth="1"/>
    <col min="9452" max="9452" width="16" style="19" customWidth="1"/>
    <col min="9453" max="9466" width="9.140625" style="19" customWidth="1"/>
    <col min="9467" max="9702" width="9.140625" style="19"/>
    <col min="9703" max="9703" width="12.140625" style="19" customWidth="1"/>
    <col min="9704" max="9704" width="29.85546875" style="19" customWidth="1"/>
    <col min="9705" max="9705" width="9.140625" style="19" customWidth="1"/>
    <col min="9706" max="9706" width="11" style="19" customWidth="1"/>
    <col min="9707" max="9707" width="10.85546875" style="19" customWidth="1"/>
    <col min="9708" max="9708" width="16" style="19" customWidth="1"/>
    <col min="9709" max="9722" width="9.140625" style="19" customWidth="1"/>
    <col min="9723" max="9958" width="9.140625" style="19"/>
    <col min="9959" max="9959" width="12.140625" style="19" customWidth="1"/>
    <col min="9960" max="9960" width="29.85546875" style="19" customWidth="1"/>
    <col min="9961" max="9961" width="9.140625" style="19" customWidth="1"/>
    <col min="9962" max="9962" width="11" style="19" customWidth="1"/>
    <col min="9963" max="9963" width="10.85546875" style="19" customWidth="1"/>
    <col min="9964" max="9964" width="16" style="19" customWidth="1"/>
    <col min="9965" max="9978" width="9.140625" style="19" customWidth="1"/>
    <col min="9979" max="10214" width="9.140625" style="19"/>
    <col min="10215" max="10215" width="12.140625" style="19" customWidth="1"/>
    <col min="10216" max="10216" width="29.85546875" style="19" customWidth="1"/>
    <col min="10217" max="10217" width="9.140625" style="19" customWidth="1"/>
    <col min="10218" max="10218" width="11" style="19" customWidth="1"/>
    <col min="10219" max="10219" width="10.85546875" style="19" customWidth="1"/>
    <col min="10220" max="10220" width="16" style="19" customWidth="1"/>
    <col min="10221" max="10234" width="9.140625" style="19" customWidth="1"/>
    <col min="10235" max="10470" width="9.140625" style="19"/>
    <col min="10471" max="10471" width="12.140625" style="19" customWidth="1"/>
    <col min="10472" max="10472" width="29.85546875" style="19" customWidth="1"/>
    <col min="10473" max="10473" width="9.140625" style="19" customWidth="1"/>
    <col min="10474" max="10474" width="11" style="19" customWidth="1"/>
    <col min="10475" max="10475" width="10.85546875" style="19" customWidth="1"/>
    <col min="10476" max="10476" width="16" style="19" customWidth="1"/>
    <col min="10477" max="10490" width="9.140625" style="19" customWidth="1"/>
    <col min="10491" max="10726" width="9.140625" style="19"/>
    <col min="10727" max="10727" width="12.140625" style="19" customWidth="1"/>
    <col min="10728" max="10728" width="29.85546875" style="19" customWidth="1"/>
    <col min="10729" max="10729" width="9.140625" style="19" customWidth="1"/>
    <col min="10730" max="10730" width="11" style="19" customWidth="1"/>
    <col min="10731" max="10731" width="10.85546875" style="19" customWidth="1"/>
    <col min="10732" max="10732" width="16" style="19" customWidth="1"/>
    <col min="10733" max="10746" width="9.140625" style="19" customWidth="1"/>
    <col min="10747" max="10982" width="9.140625" style="19"/>
    <col min="10983" max="10983" width="12.140625" style="19" customWidth="1"/>
    <col min="10984" max="10984" width="29.85546875" style="19" customWidth="1"/>
    <col min="10985" max="10985" width="9.140625" style="19" customWidth="1"/>
    <col min="10986" max="10986" width="11" style="19" customWidth="1"/>
    <col min="10987" max="10987" width="10.85546875" style="19" customWidth="1"/>
    <col min="10988" max="10988" width="16" style="19" customWidth="1"/>
    <col min="10989" max="11002" width="9.140625" style="19" customWidth="1"/>
    <col min="11003" max="11238" width="9.140625" style="19"/>
    <col min="11239" max="11239" width="12.140625" style="19" customWidth="1"/>
    <col min="11240" max="11240" width="29.85546875" style="19" customWidth="1"/>
    <col min="11241" max="11241" width="9.140625" style="19" customWidth="1"/>
    <col min="11242" max="11242" width="11" style="19" customWidth="1"/>
    <col min="11243" max="11243" width="10.85546875" style="19" customWidth="1"/>
    <col min="11244" max="11244" width="16" style="19" customWidth="1"/>
    <col min="11245" max="11258" width="9.140625" style="19" customWidth="1"/>
    <col min="11259" max="11494" width="9.140625" style="19"/>
    <col min="11495" max="11495" width="12.140625" style="19" customWidth="1"/>
    <col min="11496" max="11496" width="29.85546875" style="19" customWidth="1"/>
    <col min="11497" max="11497" width="9.140625" style="19" customWidth="1"/>
    <col min="11498" max="11498" width="11" style="19" customWidth="1"/>
    <col min="11499" max="11499" width="10.85546875" style="19" customWidth="1"/>
    <col min="11500" max="11500" width="16" style="19" customWidth="1"/>
    <col min="11501" max="11514" width="9.140625" style="19" customWidth="1"/>
    <col min="11515" max="11750" width="9.140625" style="19"/>
    <col min="11751" max="11751" width="12.140625" style="19" customWidth="1"/>
    <col min="11752" max="11752" width="29.85546875" style="19" customWidth="1"/>
    <col min="11753" max="11753" width="9.140625" style="19" customWidth="1"/>
    <col min="11754" max="11754" width="11" style="19" customWidth="1"/>
    <col min="11755" max="11755" width="10.85546875" style="19" customWidth="1"/>
    <col min="11756" max="11756" width="16" style="19" customWidth="1"/>
    <col min="11757" max="11770" width="9.140625" style="19" customWidth="1"/>
    <col min="11771" max="12006" width="9.140625" style="19"/>
    <col min="12007" max="12007" width="12.140625" style="19" customWidth="1"/>
    <col min="12008" max="12008" width="29.85546875" style="19" customWidth="1"/>
    <col min="12009" max="12009" width="9.140625" style="19" customWidth="1"/>
    <col min="12010" max="12010" width="11" style="19" customWidth="1"/>
    <col min="12011" max="12011" width="10.85546875" style="19" customWidth="1"/>
    <col min="12012" max="12012" width="16" style="19" customWidth="1"/>
    <col min="12013" max="12026" width="9.140625" style="19" customWidth="1"/>
    <col min="12027" max="12262" width="9.140625" style="19"/>
    <col min="12263" max="12263" width="12.140625" style="19" customWidth="1"/>
    <col min="12264" max="12264" width="29.85546875" style="19" customWidth="1"/>
    <col min="12265" max="12265" width="9.140625" style="19" customWidth="1"/>
    <col min="12266" max="12266" width="11" style="19" customWidth="1"/>
    <col min="12267" max="12267" width="10.85546875" style="19" customWidth="1"/>
    <col min="12268" max="12268" width="16" style="19" customWidth="1"/>
    <col min="12269" max="12282" width="9.140625" style="19" customWidth="1"/>
    <col min="12283" max="12518" width="9.140625" style="19"/>
    <col min="12519" max="12519" width="12.140625" style="19" customWidth="1"/>
    <col min="12520" max="12520" width="29.85546875" style="19" customWidth="1"/>
    <col min="12521" max="12521" width="9.140625" style="19" customWidth="1"/>
    <col min="12522" max="12522" width="11" style="19" customWidth="1"/>
    <col min="12523" max="12523" width="10.85546875" style="19" customWidth="1"/>
    <col min="12524" max="12524" width="16" style="19" customWidth="1"/>
    <col min="12525" max="12538" width="9.140625" style="19" customWidth="1"/>
    <col min="12539" max="12774" width="9.140625" style="19"/>
    <col min="12775" max="12775" width="12.140625" style="19" customWidth="1"/>
    <col min="12776" max="12776" width="29.85546875" style="19" customWidth="1"/>
    <col min="12777" max="12777" width="9.140625" style="19" customWidth="1"/>
    <col min="12778" max="12778" width="11" style="19" customWidth="1"/>
    <col min="12779" max="12779" width="10.85546875" style="19" customWidth="1"/>
    <col min="12780" max="12780" width="16" style="19" customWidth="1"/>
    <col min="12781" max="12794" width="9.140625" style="19" customWidth="1"/>
    <col min="12795" max="13030" width="9.140625" style="19"/>
    <col min="13031" max="13031" width="12.140625" style="19" customWidth="1"/>
    <col min="13032" max="13032" width="29.85546875" style="19" customWidth="1"/>
    <col min="13033" max="13033" width="9.140625" style="19" customWidth="1"/>
    <col min="13034" max="13034" width="11" style="19" customWidth="1"/>
    <col min="13035" max="13035" width="10.85546875" style="19" customWidth="1"/>
    <col min="13036" max="13036" width="16" style="19" customWidth="1"/>
    <col min="13037" max="13050" width="9.140625" style="19" customWidth="1"/>
    <col min="13051" max="13286" width="9.140625" style="19"/>
    <col min="13287" max="13287" width="12.140625" style="19" customWidth="1"/>
    <col min="13288" max="13288" width="29.85546875" style="19" customWidth="1"/>
    <col min="13289" max="13289" width="9.140625" style="19" customWidth="1"/>
    <col min="13290" max="13290" width="11" style="19" customWidth="1"/>
    <col min="13291" max="13291" width="10.85546875" style="19" customWidth="1"/>
    <col min="13292" max="13292" width="16" style="19" customWidth="1"/>
    <col min="13293" max="13306" width="9.140625" style="19" customWidth="1"/>
    <col min="13307" max="13542" width="9.140625" style="19"/>
    <col min="13543" max="13543" width="12.140625" style="19" customWidth="1"/>
    <col min="13544" max="13544" width="29.85546875" style="19" customWidth="1"/>
    <col min="13545" max="13545" width="9.140625" style="19" customWidth="1"/>
    <col min="13546" max="13546" width="11" style="19" customWidth="1"/>
    <col min="13547" max="13547" width="10.85546875" style="19" customWidth="1"/>
    <col min="13548" max="13548" width="16" style="19" customWidth="1"/>
    <col min="13549" max="13562" width="9.140625" style="19" customWidth="1"/>
    <col min="13563" max="13798" width="9.140625" style="19"/>
    <col min="13799" max="13799" width="12.140625" style="19" customWidth="1"/>
    <col min="13800" max="13800" width="29.85546875" style="19" customWidth="1"/>
    <col min="13801" max="13801" width="9.140625" style="19" customWidth="1"/>
    <col min="13802" max="13802" width="11" style="19" customWidth="1"/>
    <col min="13803" max="13803" width="10.85546875" style="19" customWidth="1"/>
    <col min="13804" max="13804" width="16" style="19" customWidth="1"/>
    <col min="13805" max="13818" width="9.140625" style="19" customWidth="1"/>
    <col min="13819" max="14054" width="9.140625" style="19"/>
    <col min="14055" max="14055" width="12.140625" style="19" customWidth="1"/>
    <col min="14056" max="14056" width="29.85546875" style="19" customWidth="1"/>
    <col min="14057" max="14057" width="9.140625" style="19" customWidth="1"/>
    <col min="14058" max="14058" width="11" style="19" customWidth="1"/>
    <col min="14059" max="14059" width="10.85546875" style="19" customWidth="1"/>
    <col min="14060" max="14060" width="16" style="19" customWidth="1"/>
    <col min="14061" max="14074" width="9.140625" style="19" customWidth="1"/>
    <col min="14075" max="14310" width="9.140625" style="19"/>
    <col min="14311" max="14311" width="12.140625" style="19" customWidth="1"/>
    <col min="14312" max="14312" width="29.85546875" style="19" customWidth="1"/>
    <col min="14313" max="14313" width="9.140625" style="19" customWidth="1"/>
    <col min="14314" max="14314" width="11" style="19" customWidth="1"/>
    <col min="14315" max="14315" width="10.85546875" style="19" customWidth="1"/>
    <col min="14316" max="14316" width="16" style="19" customWidth="1"/>
    <col min="14317" max="14330" width="9.140625" style="19" customWidth="1"/>
    <col min="14331" max="14566" width="9.140625" style="19"/>
    <col min="14567" max="14567" width="12.140625" style="19" customWidth="1"/>
    <col min="14568" max="14568" width="29.85546875" style="19" customWidth="1"/>
    <col min="14569" max="14569" width="9.140625" style="19" customWidth="1"/>
    <col min="14570" max="14570" width="11" style="19" customWidth="1"/>
    <col min="14571" max="14571" width="10.85546875" style="19" customWidth="1"/>
    <col min="14572" max="14572" width="16" style="19" customWidth="1"/>
    <col min="14573" max="14586" width="9.140625" style="19" customWidth="1"/>
    <col min="14587" max="14822" width="9.140625" style="19"/>
    <col min="14823" max="14823" width="12.140625" style="19" customWidth="1"/>
    <col min="14824" max="14824" width="29.85546875" style="19" customWidth="1"/>
    <col min="14825" max="14825" width="9.140625" style="19" customWidth="1"/>
    <col min="14826" max="14826" width="11" style="19" customWidth="1"/>
    <col min="14827" max="14827" width="10.85546875" style="19" customWidth="1"/>
    <col min="14828" max="14828" width="16" style="19" customWidth="1"/>
    <col min="14829" max="14842" width="9.140625" style="19" customWidth="1"/>
    <col min="14843" max="15078" width="9.140625" style="19"/>
    <col min="15079" max="15079" width="12.140625" style="19" customWidth="1"/>
    <col min="15080" max="15080" width="29.85546875" style="19" customWidth="1"/>
    <col min="15081" max="15081" width="9.140625" style="19" customWidth="1"/>
    <col min="15082" max="15082" width="11" style="19" customWidth="1"/>
    <col min="15083" max="15083" width="10.85546875" style="19" customWidth="1"/>
    <col min="15084" max="15084" width="16" style="19" customWidth="1"/>
    <col min="15085" max="15098" width="9.140625" style="19" customWidth="1"/>
    <col min="15099" max="15334" width="9.140625" style="19"/>
    <col min="15335" max="15335" width="12.140625" style="19" customWidth="1"/>
    <col min="15336" max="15336" width="29.85546875" style="19" customWidth="1"/>
    <col min="15337" max="15337" width="9.140625" style="19" customWidth="1"/>
    <col min="15338" max="15338" width="11" style="19" customWidth="1"/>
    <col min="15339" max="15339" width="10.85546875" style="19" customWidth="1"/>
    <col min="15340" max="15340" width="16" style="19" customWidth="1"/>
    <col min="15341" max="15354" width="9.140625" style="19" customWidth="1"/>
    <col min="15355" max="15590" width="9.140625" style="19"/>
    <col min="15591" max="15591" width="12.140625" style="19" customWidth="1"/>
    <col min="15592" max="15592" width="29.85546875" style="19" customWidth="1"/>
    <col min="15593" max="15593" width="9.140625" style="19" customWidth="1"/>
    <col min="15594" max="15594" width="11" style="19" customWidth="1"/>
    <col min="15595" max="15595" width="10.85546875" style="19" customWidth="1"/>
    <col min="15596" max="15596" width="16" style="19" customWidth="1"/>
    <col min="15597" max="15610" width="9.140625" style="19" customWidth="1"/>
    <col min="15611" max="15846" width="9.140625" style="19"/>
    <col min="15847" max="15847" width="12.140625" style="19" customWidth="1"/>
    <col min="15848" max="15848" width="29.85546875" style="19" customWidth="1"/>
    <col min="15849" max="15849" width="9.140625" style="19" customWidth="1"/>
    <col min="15850" max="15850" width="11" style="19" customWidth="1"/>
    <col min="15851" max="15851" width="10.85546875" style="19" customWidth="1"/>
    <col min="15852" max="15852" width="16" style="19" customWidth="1"/>
    <col min="15853" max="15866" width="9.140625" style="19" customWidth="1"/>
    <col min="15867" max="16102" width="9.140625" style="19"/>
    <col min="16103" max="16103" width="12.140625" style="19" customWidth="1"/>
    <col min="16104" max="16104" width="29.85546875" style="19" customWidth="1"/>
    <col min="16105" max="16105" width="9.140625" style="19" customWidth="1"/>
    <col min="16106" max="16106" width="11" style="19" customWidth="1"/>
    <col min="16107" max="16107" width="10.85546875" style="19" customWidth="1"/>
    <col min="16108" max="16108" width="16" style="19" customWidth="1"/>
    <col min="16109" max="16122" width="9.140625" style="19" customWidth="1"/>
    <col min="16123" max="16358" width="9.140625" style="19"/>
    <col min="16359" max="16384" width="9.140625" style="19" customWidth="1"/>
  </cols>
  <sheetData>
    <row r="2" spans="1:6" ht="15.75" x14ac:dyDescent="0.25">
      <c r="A2" s="17"/>
      <c r="B2" s="17"/>
      <c r="C2" s="17"/>
      <c r="D2" s="18"/>
    </row>
    <row r="3" spans="1:6" x14ac:dyDescent="0.2">
      <c r="A3" s="378" t="s">
        <v>87</v>
      </c>
      <c r="B3" s="379"/>
      <c r="C3" s="379"/>
      <c r="D3" s="379"/>
      <c r="E3" s="379"/>
      <c r="F3" s="379"/>
    </row>
    <row r="4" spans="1:6" x14ac:dyDescent="0.2">
      <c r="A4" s="379"/>
      <c r="B4" s="379"/>
      <c r="C4" s="379"/>
      <c r="D4" s="379"/>
      <c r="E4" s="379"/>
      <c r="F4" s="379"/>
    </row>
    <row r="5" spans="1:6" ht="12.95" customHeight="1" x14ac:dyDescent="0.2">
      <c r="A5" s="381" t="str">
        <f>IF(OR(payment="Credit card (VISA/Mastercard/AMEX) / Carte de crédit (VISA/Mastercard/AMEX)", payment="Scholastic Dollars Redemption / Utiliser les dollars Scholastic"), "RECEIPT","INVOICE")</f>
        <v>INVOICE</v>
      </c>
      <c r="B5" s="382"/>
      <c r="C5" s="382"/>
      <c r="D5" s="382"/>
      <c r="E5" s="382"/>
      <c r="F5" s="382"/>
    </row>
    <row r="6" spans="1:6" ht="12.95" customHeight="1" x14ac:dyDescent="0.2">
      <c r="A6" s="382"/>
      <c r="B6" s="382"/>
      <c r="C6" s="382"/>
      <c r="D6" s="382"/>
      <c r="E6" s="382"/>
      <c r="F6" s="382"/>
    </row>
    <row r="8" spans="1:6" ht="17.45" customHeight="1" thickBot="1" x14ac:dyDescent="0.25">
      <c r="A8" s="20"/>
      <c r="B8" s="20"/>
      <c r="C8" s="20" t="s">
        <v>24</v>
      </c>
      <c r="D8" s="20"/>
      <c r="E8" s="20"/>
      <c r="F8" s="20"/>
    </row>
    <row r="9" spans="1:6" ht="8.4499999999999993" customHeight="1" thickTop="1" x14ac:dyDescent="0.2">
      <c r="A9" s="21"/>
      <c r="B9" s="22"/>
      <c r="C9" s="22"/>
      <c r="D9" s="22"/>
      <c r="E9" s="22"/>
      <c r="F9" s="23"/>
    </row>
    <row r="10" spans="1:6" ht="15.75" customHeight="1" x14ac:dyDescent="0.2">
      <c r="A10" s="125"/>
      <c r="E10" s="27" t="s">
        <v>25</v>
      </c>
      <c r="F10" s="141">
        <f ca="1">TODAY()</f>
        <v>46106</v>
      </c>
    </row>
    <row r="11" spans="1:6" ht="15.75" customHeight="1" x14ac:dyDescent="0.2">
      <c r="A11" s="383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(VISA/Mastercard/AMEX)",payment="Scholastic Dollars Redemption / Utiliser les dollars Scholastic",payment="Invoice School / Facturer à l'école",payment="Invoice School using Purchase Order / Facturer à l'école avec un bon de commande"),school_name,"Need School Board Name")))</f>
        <v/>
      </c>
      <c r="B11" s="384"/>
      <c r="D11" s="24"/>
      <c r="E11" s="27" t="s">
        <v>24</v>
      </c>
      <c r="F11" s="111"/>
    </row>
    <row r="12" spans="1:6" ht="15.75" customHeight="1" x14ac:dyDescent="0.25">
      <c r="A12" s="149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(VISA/Mastercard/AMEX)",payment="Scholastic Dollars Redemption / Utiliser les dollars Scholastic",payment="Invoice School / Facturer à l'école",payment="Invoice School using Purchase Order / Facturer à l'école avec un bon de commande"),sch_add,"Need School Board Address")))</f>
        <v/>
      </c>
      <c r="B12" s="117"/>
      <c r="C12" s="25"/>
      <c r="D12" s="24"/>
      <c r="E12" s="176" t="str">
        <f>IF(OR(payment="Invoice School using Purchase Order / Facturer à l'école avec un bon de commande",payment="Invoice School Board using Purchase Order / Facturer au conseil scolaire avec un bon de commande"),"PO #:", "")</f>
        <v/>
      </c>
      <c r="F12" s="147"/>
    </row>
    <row r="13" spans="1:6" ht="15.75" customHeight="1" x14ac:dyDescent="0.25">
      <c r="A13" s="149" t="str">
        <f>IF(payment="&lt;Click here and use drop-down arrow to select&gt; / &lt;Cliquez ici et utilisez la flèche de menu déroulant pour faire un choix&gt;","",(CONCATENATE(IF(payment&lt;&gt;"Invoice School Board using Purchase Order / Facturer au conseil scolaire avec un bon de commande",sch_city,IF(payment="Invoice School Board using Purchase Order / Facturer au conseil scolaire avec un bon de commande","Need School Board city/town name, province and postal code",""))&amp;", "&amp;(IF(payment&lt;&gt;"Invoice School Board using Purchase Order / Facturer au conseil scolaire avec un bon de commande",sch_prov,IF(payment="Invoice School Board using Purchase Order / Facturer au conseil scolaire avec un bon de commande",""))&amp;"  "&amp;IF(payment="Invoice School Board using Purchase Order / Facturer au conseil scolaire avec un bon de commande","",IF(sch_postcode="","",sch_postcode))))))</f>
        <v/>
      </c>
      <c r="B13" s="102"/>
      <c r="C13" s="24"/>
      <c r="D13" s="24"/>
      <c r="E13" s="27"/>
      <c r="F13" s="113"/>
    </row>
    <row r="14" spans="1:6" ht="15.75" x14ac:dyDescent="0.25">
      <c r="A14" s="387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(VISA/Mastercard/AMEX)",payment="Scholastic Dollars Redemption / Utiliser les dollars Scholastic",payment="Invoice School / Facturer à l'école",payment="Invoice School using Purchase Order / Facturer à l'école avec un bon de commande"),sch_phone,"Need School Board phone number?")))</f>
        <v/>
      </c>
      <c r="B14" s="388"/>
      <c r="C14" s="102"/>
      <c r="D14" s="24"/>
      <c r="E14" s="176" t="s">
        <v>26</v>
      </c>
      <c r="F14" s="112"/>
    </row>
    <row r="15" spans="1:6" ht="15" x14ac:dyDescent="0.2">
      <c r="A15" s="110" t="str">
        <f>IF(cust_email="","",cust_email)</f>
        <v/>
      </c>
      <c r="C15" s="24"/>
      <c r="D15" s="24"/>
      <c r="E15" s="27"/>
      <c r="F15" s="114"/>
    </row>
    <row r="16" spans="1:6" ht="15" x14ac:dyDescent="0.2">
      <c r="A16" s="125"/>
      <c r="B16" s="27"/>
      <c r="C16" s="27"/>
      <c r="D16" s="24"/>
      <c r="E16" s="27" t="s">
        <v>27</v>
      </c>
      <c r="F16" s="148" t="str">
        <f>IF(acct_num="","",acct_num)</f>
        <v/>
      </c>
    </row>
    <row r="17" spans="1:6" x14ac:dyDescent="0.2">
      <c r="A17" s="126"/>
      <c r="B17" s="24"/>
      <c r="C17" s="24"/>
      <c r="D17" s="24"/>
      <c r="F17" s="64"/>
    </row>
    <row r="18" spans="1:6" ht="23.25" customHeight="1" x14ac:dyDescent="0.25">
      <c r="A18" s="29"/>
      <c r="B18" s="30" t="s">
        <v>28</v>
      </c>
      <c r="C18" s="31"/>
      <c r="D18" s="32"/>
      <c r="E18" s="177"/>
      <c r="F18" s="33" t="s">
        <v>29</v>
      </c>
    </row>
    <row r="19" spans="1:6" ht="15.95" customHeight="1" x14ac:dyDescent="0.2">
      <c r="A19" s="34"/>
      <c r="B19" s="35"/>
      <c r="C19" s="35"/>
      <c r="D19" s="36"/>
      <c r="E19" s="178"/>
      <c r="F19" s="26"/>
    </row>
    <row r="20" spans="1:6" ht="15.95" customHeight="1" x14ac:dyDescent="0.2">
      <c r="A20" s="28"/>
      <c r="B20" s="24"/>
      <c r="C20" s="24"/>
      <c r="D20" s="37"/>
      <c r="E20" s="179"/>
      <c r="F20" s="38"/>
    </row>
    <row r="21" spans="1:6" ht="15.95" customHeight="1" x14ac:dyDescent="0.2">
      <c r="A21" s="28"/>
      <c r="B21" s="27" t="s">
        <v>30</v>
      </c>
      <c r="C21" s="145">
        <f>IF(chairperson="",customername,IF(customername="",chairperson,IF(AND(chairperson&lt;&gt;"",customername&lt;&gt;""),customername)))</f>
        <v>0</v>
      </c>
      <c r="D21" s="100"/>
      <c r="E21" s="180"/>
      <c r="F21" s="144" t="str">
        <f>IF(payment="Rewards Redemption / Utiliser les récompenses en produits",amount,discount)</f>
        <v/>
      </c>
    </row>
    <row r="22" spans="1:6" ht="15.95" customHeight="1" x14ac:dyDescent="0.25">
      <c r="A22" s="39"/>
      <c r="B22" s="101" t="s">
        <v>49</v>
      </c>
      <c r="C22" s="102"/>
      <c r="D22" s="103"/>
      <c r="E22" s="181"/>
      <c r="F22" s="104"/>
    </row>
    <row r="23" spans="1:6" ht="15.95" customHeight="1" x14ac:dyDescent="0.25">
      <c r="A23" s="28"/>
      <c r="B23" s="105"/>
      <c r="C23" s="27"/>
      <c r="D23" s="103"/>
      <c r="E23" s="182"/>
      <c r="F23" s="106"/>
    </row>
    <row r="24" spans="1:6" ht="15.95" customHeight="1" x14ac:dyDescent="0.25">
      <c r="A24" s="28"/>
      <c r="B24" s="132" t="s">
        <v>88</v>
      </c>
      <c r="D24" s="103"/>
      <c r="E24" s="183"/>
      <c r="F24" s="143">
        <f>shiphandle</f>
        <v>10</v>
      </c>
    </row>
    <row r="25" spans="1:6" ht="15.95" customHeight="1" x14ac:dyDescent="0.25">
      <c r="A25" s="28"/>
      <c r="D25" s="103"/>
      <c r="E25" s="183"/>
      <c r="F25" s="107"/>
    </row>
    <row r="26" spans="1:6" ht="15.95" customHeight="1" x14ac:dyDescent="0.25">
      <c r="A26" s="28"/>
      <c r="B26" s="27" t="s">
        <v>97</v>
      </c>
      <c r="C26" s="27"/>
      <c r="D26" s="103"/>
      <c r="E26" s="183"/>
      <c r="F26" s="107"/>
    </row>
    <row r="27" spans="1:6" ht="15.95" customHeight="1" x14ac:dyDescent="0.2">
      <c r="A27" s="28"/>
      <c r="B27" s="102" t="s">
        <v>50</v>
      </c>
      <c r="C27" s="185">
        <f>gst</f>
        <v>0.5</v>
      </c>
      <c r="D27" s="108"/>
      <c r="E27" s="183"/>
      <c r="F27" s="109"/>
    </row>
    <row r="28" spans="1:6" ht="15.75" thickBot="1" x14ac:dyDescent="0.25">
      <c r="A28" s="28"/>
      <c r="B28" s="27"/>
      <c r="C28" s="27"/>
      <c r="D28" s="103"/>
      <c r="E28" s="183"/>
      <c r="F28" s="109"/>
    </row>
    <row r="29" spans="1:6" ht="24" customHeight="1" thickBot="1" x14ac:dyDescent="0.3">
      <c r="A29" s="28"/>
      <c r="B29" s="27"/>
      <c r="C29" s="385" t="str">
        <f>IF(OR(payment="Credit card (VISA/Mastercard/AMEX) / Carte de crédit (VISA/Mastercard/AMEX)", payment="Rewards Redemption / Utiliser les récompenses en produits"), "TOTAL AMOUNT","TOTAL AMOUNT DUE")</f>
        <v>TOTAL AMOUNT DUE</v>
      </c>
      <c r="D29" s="385"/>
      <c r="E29" s="386"/>
      <c r="F29" s="146" t="str">
        <f>final_due</f>
        <v/>
      </c>
    </row>
    <row r="30" spans="1:6" x14ac:dyDescent="0.2">
      <c r="A30" s="28"/>
      <c r="B30" s="24"/>
      <c r="C30" s="24"/>
      <c r="D30" s="24"/>
      <c r="E30" s="24"/>
      <c r="F30" s="38"/>
    </row>
    <row r="31" spans="1:6" ht="13.5" thickBot="1" x14ac:dyDescent="0.25">
      <c r="A31" s="40"/>
      <c r="B31" s="41"/>
      <c r="C31" s="41"/>
      <c r="D31" s="41"/>
      <c r="E31" s="41"/>
      <c r="F31" s="42"/>
    </row>
    <row r="32" spans="1:6" ht="5.25" customHeight="1" thickTop="1" thickBot="1" x14ac:dyDescent="0.25">
      <c r="A32" s="43"/>
      <c r="B32" s="20"/>
      <c r="C32" s="20"/>
      <c r="D32" s="20"/>
      <c r="E32" s="184"/>
      <c r="F32" s="44"/>
    </row>
    <row r="33" spans="1:6" ht="13.5" thickTop="1" x14ac:dyDescent="0.2">
      <c r="F33" s="45"/>
    </row>
    <row r="34" spans="1:6" x14ac:dyDescent="0.2">
      <c r="A34" s="46" t="s">
        <v>31</v>
      </c>
      <c r="F34" s="45"/>
    </row>
    <row r="35" spans="1:6" x14ac:dyDescent="0.2">
      <c r="B35" s="46"/>
      <c r="F35" s="45"/>
    </row>
    <row r="36" spans="1:6" x14ac:dyDescent="0.2">
      <c r="A36" s="380" t="s">
        <v>83</v>
      </c>
      <c r="B36" s="380"/>
      <c r="C36" s="380"/>
      <c r="D36" s="380"/>
      <c r="E36" s="380"/>
      <c r="F36" s="380"/>
    </row>
    <row r="37" spans="1:6" x14ac:dyDescent="0.2">
      <c r="A37" s="47"/>
      <c r="B37" s="47"/>
      <c r="C37" s="47"/>
      <c r="D37" s="47"/>
      <c r="E37" s="47"/>
      <c r="F37" s="47"/>
    </row>
    <row r="38" spans="1:6" ht="15.75" x14ac:dyDescent="0.25">
      <c r="A38" s="48" t="s">
        <v>32</v>
      </c>
      <c r="B38" s="48"/>
      <c r="C38" s="47"/>
      <c r="D38" s="47"/>
      <c r="E38" s="47"/>
      <c r="F38" s="47"/>
    </row>
    <row r="39" spans="1:6" ht="15.75" x14ac:dyDescent="0.25">
      <c r="A39" s="48" t="s">
        <v>33</v>
      </c>
      <c r="B39" s="48"/>
      <c r="C39" s="47"/>
      <c r="D39" s="47"/>
      <c r="E39" s="47"/>
      <c r="F39" s="47"/>
    </row>
    <row r="40" spans="1:6" ht="15.75" x14ac:dyDescent="0.25">
      <c r="A40" s="48" t="s">
        <v>34</v>
      </c>
      <c r="B40" s="48"/>
      <c r="C40" s="47"/>
      <c r="D40" s="47"/>
      <c r="E40" s="47"/>
      <c r="F40" s="47"/>
    </row>
    <row r="41" spans="1:6" ht="15.75" x14ac:dyDescent="0.25">
      <c r="A41" s="48" t="s">
        <v>35</v>
      </c>
      <c r="B41" s="48"/>
      <c r="C41" s="47"/>
      <c r="D41" s="47"/>
      <c r="E41" s="47"/>
      <c r="F41" s="47"/>
    </row>
    <row r="42" spans="1:6" x14ac:dyDescent="0.2">
      <c r="A42" s="47"/>
      <c r="B42" s="47"/>
      <c r="C42" s="47"/>
      <c r="D42" s="47"/>
      <c r="E42" s="47"/>
      <c r="F42" s="47"/>
    </row>
    <row r="43" spans="1:6" ht="14.25" x14ac:dyDescent="0.2">
      <c r="A43" s="115" t="s">
        <v>86</v>
      </c>
      <c r="B43" s="115"/>
      <c r="C43" s="115"/>
      <c r="D43" s="49"/>
      <c r="E43" s="49"/>
      <c r="F43" s="49"/>
    </row>
    <row r="44" spans="1:6" ht="24.95" customHeight="1" x14ac:dyDescent="0.25">
      <c r="A44" s="116" t="s">
        <v>643</v>
      </c>
      <c r="B44" s="17"/>
      <c r="C44" s="17"/>
      <c r="E44" s="380"/>
      <c r="F44" s="380"/>
    </row>
    <row r="45" spans="1:6" ht="15.75" x14ac:dyDescent="0.25">
      <c r="C45" s="17"/>
    </row>
    <row r="46" spans="1:6" x14ac:dyDescent="0.2">
      <c r="A46" s="18"/>
      <c r="B46" s="18"/>
      <c r="C46" s="18"/>
    </row>
    <row r="47" spans="1:6" x14ac:dyDescent="0.2">
      <c r="A47" s="18"/>
      <c r="B47" s="18"/>
      <c r="C47" s="18"/>
    </row>
    <row r="48" spans="1:6" x14ac:dyDescent="0.2">
      <c r="A48" s="18"/>
      <c r="B48" s="18"/>
      <c r="C48" s="18"/>
    </row>
    <row r="49" spans="1:3" x14ac:dyDescent="0.2">
      <c r="A49" s="18"/>
      <c r="B49" s="18"/>
      <c r="C49" s="18"/>
    </row>
  </sheetData>
  <mergeCells count="7">
    <mergeCell ref="A3:F4"/>
    <mergeCell ref="A36:F36"/>
    <mergeCell ref="E44:F44"/>
    <mergeCell ref="A5:F6"/>
    <mergeCell ref="A11:B11"/>
    <mergeCell ref="C29:E29"/>
    <mergeCell ref="A14:B14"/>
  </mergeCells>
  <pageMargins left="0.74803149606299213" right="0.74803149606299213" top="0.74803149606299213" bottom="0.74803149606299213" header="0.31496062992125984" footer="0.31496062992125984"/>
  <pageSetup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15"/>
  <sheetViews>
    <sheetView workbookViewId="0">
      <selection activeCell="A3" sqref="A3"/>
    </sheetView>
  </sheetViews>
  <sheetFormatPr defaultRowHeight="15" x14ac:dyDescent="0.25"/>
  <cols>
    <col min="1" max="1" width="83.85546875" bestFit="1" customWidth="1"/>
  </cols>
  <sheetData>
    <row r="1" spans="1:1" x14ac:dyDescent="0.25">
      <c r="A1" t="s">
        <v>77</v>
      </c>
    </row>
    <row r="2" spans="1:1" x14ac:dyDescent="0.25">
      <c r="A2" t="s">
        <v>36</v>
      </c>
    </row>
    <row r="3" spans="1:1" x14ac:dyDescent="0.25">
      <c r="A3" t="s">
        <v>214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12" spans="1:1" x14ac:dyDescent="0.25">
      <c r="A12" t="s">
        <v>77</v>
      </c>
    </row>
    <row r="13" spans="1:1" x14ac:dyDescent="0.25">
      <c r="A13" t="s">
        <v>94</v>
      </c>
    </row>
    <row r="14" spans="1:1" x14ac:dyDescent="0.25">
      <c r="A14" t="s">
        <v>93</v>
      </c>
    </row>
    <row r="15" spans="1:1" x14ac:dyDescent="0.25">
      <c r="A15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100</vt:i4>
      </vt:variant>
    </vt:vector>
  </HeadingPairs>
  <TitlesOfParts>
    <vt:vector size="105" baseType="lpstr">
      <vt:lpstr>S25 Warehouse Sale Product List</vt:lpstr>
      <vt:lpstr>Pick</vt:lpstr>
      <vt:lpstr>Sch_Tools_Bundles_Imgs</vt:lpstr>
      <vt:lpstr>Invoice_Receipt</vt:lpstr>
      <vt:lpstr>drop-down lists</vt:lpstr>
      <vt:lpstr>acct_num</vt:lpstr>
      <vt:lpstr>alligator_baby</vt:lpstr>
      <vt:lpstr>amount</vt:lpstr>
      <vt:lpstr>and_cat_kid</vt:lpstr>
      <vt:lpstr>befabulous_like_flamingo</vt:lpstr>
      <vt:lpstr>best_friends</vt:lpstr>
      <vt:lpstr>big_island_race</vt:lpstr>
      <vt:lpstr>board_name</vt:lpstr>
      <vt:lpstr>branch</vt:lpstr>
      <vt:lpstr>bundles_ensembles</vt:lpstr>
      <vt:lpstr>chairperson</vt:lpstr>
      <vt:lpstr>chomp</vt:lpstr>
      <vt:lpstr>craig_and_young</vt:lpstr>
      <vt:lpstr>cust_email</vt:lpstr>
      <vt:lpstr>cust_phone</vt:lpstr>
      <vt:lpstr>customername</vt:lpstr>
      <vt:lpstr>david_suzuki</vt:lpstr>
      <vt:lpstr>deal_assrtd_bkmrks</vt:lpstr>
      <vt:lpstr>deal_assrtd_pencils</vt:lpstr>
      <vt:lpstr>deal_pen_shark</vt:lpstr>
      <vt:lpstr>deal_pen_uv</vt:lpstr>
      <vt:lpstr>deep_snow</vt:lpstr>
      <vt:lpstr>delivery</vt:lpstr>
      <vt:lpstr>discount</vt:lpstr>
      <vt:lpstr>double_down</vt:lpstr>
      <vt:lpstr>elsie_macgill</vt:lpstr>
      <vt:lpstr>era_game_control</vt:lpstr>
      <vt:lpstr>era_rockets</vt:lpstr>
      <vt:lpstr>era_ruler</vt:lpstr>
      <vt:lpstr>era_sharpener</vt:lpstr>
      <vt:lpstr>erth_dragons2</vt:lpstr>
      <vt:lpstr>everything_dinos</vt:lpstr>
      <vt:lpstr>everything_sharks</vt:lpstr>
      <vt:lpstr>fetch_22</vt:lpstr>
      <vt:lpstr>final_due</vt:lpstr>
      <vt:lpstr>forwhom_ballrolls</vt:lpstr>
      <vt:lpstr>fresh_princess</vt:lpstr>
      <vt:lpstr>game_control</vt:lpstr>
      <vt:lpstr>get_me_anotherone</vt:lpstr>
      <vt:lpstr>get_outof_bed</vt:lpstr>
      <vt:lpstr>grime_punishment</vt:lpstr>
      <vt:lpstr>gs_hugtree</vt:lpstr>
      <vt:lpstr>gs_kingdom_fantasy</vt:lpstr>
      <vt:lpstr>gs_sewer_rat</vt:lpstr>
      <vt:lpstr>gst</vt:lpstr>
      <vt:lpstr>gstrate</vt:lpstr>
      <vt:lpstr>hair_love</vt:lpstr>
      <vt:lpstr>haunt_me</vt:lpstr>
      <vt:lpstr>haunting</vt:lpstr>
      <vt:lpstr>howtobe_scientist</vt:lpstr>
      <vt:lpstr>iam_hockey_player</vt:lpstr>
      <vt:lpstr>img_erasers</vt:lpstr>
      <vt:lpstr>just_jaime</vt:lpstr>
      <vt:lpstr>lego_dc_comics</vt:lpstr>
      <vt:lpstr>lord_of_fleas</vt:lpstr>
      <vt:lpstr>makingfriends_drawingboard</vt:lpstr>
      <vt:lpstr>meltdown</vt:lpstr>
      <vt:lpstr>moose</vt:lpstr>
      <vt:lpstr>moving_day</vt:lpstr>
      <vt:lpstr>mucus_mayhem</vt:lpstr>
      <vt:lpstr>payment</vt:lpstr>
      <vt:lpstr>pen_donut_sprinkles</vt:lpstr>
      <vt:lpstr>pen_flamingo</vt:lpstr>
      <vt:lpstr>pen_llama_blue</vt:lpstr>
      <vt:lpstr>pen_shark</vt:lpstr>
      <vt:lpstr>pen_uv</vt:lpstr>
      <vt:lpstr>petecat_newguy</vt:lpstr>
      <vt:lpstr>po_num</vt:lpstr>
      <vt:lpstr>Pick!Print_Titles</vt:lpstr>
      <vt:lpstr>'S25 Warehouse Sale Product List'!Print_Titles</vt:lpstr>
      <vt:lpstr>province</vt:lpstr>
      <vt:lpstr>purch_amt</vt:lpstr>
      <vt:lpstr>purch_ship</vt:lpstr>
      <vt:lpstr>rewards</vt:lpstr>
      <vt:lpstr>sch_add</vt:lpstr>
      <vt:lpstr>sch_city</vt:lpstr>
      <vt:lpstr>sch_phone</vt:lpstr>
      <vt:lpstr>sch_postcode</vt:lpstr>
      <vt:lpstr>sch_prov</vt:lpstr>
      <vt:lpstr>school_name</vt:lpstr>
      <vt:lpstr>shiphandle</vt:lpstr>
      <vt:lpstr>sing_song_bedtime</vt:lpstr>
      <vt:lpstr>snowwhite_seven_puppoes</vt:lpstr>
      <vt:lpstr>subtotal</vt:lpstr>
      <vt:lpstr>sunny_side_up_pack</vt:lpstr>
      <vt:lpstr>taxrate</vt:lpstr>
      <vt:lpstr>teammate_turnaround</vt:lpstr>
      <vt:lpstr>terry_fox</vt:lpstr>
      <vt:lpstr>therese_casgrain</vt:lpstr>
      <vt:lpstr>ts_crystal_faries</vt:lpstr>
      <vt:lpstr>ts_niagara</vt:lpstr>
      <vt:lpstr>twirlin_torpedoes</vt:lpstr>
      <vt:lpstr>undrowned</vt:lpstr>
      <vt:lpstr>very_favourite</vt:lpstr>
      <vt:lpstr>warehouse</vt:lpstr>
      <vt:lpstr>what_blows_up</vt:lpstr>
      <vt:lpstr>what_woud_shedo_gift</vt:lpstr>
      <vt:lpstr>willie_oree</vt:lpstr>
      <vt:lpstr>with_mightof_angels</vt:lpstr>
      <vt:lpstr>wrecking_ball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Krystin Turner</dc:creator>
  <cp:lastModifiedBy>Correia, Shannon</cp:lastModifiedBy>
  <cp:lastPrinted>2025-02-26T15:26:27Z</cp:lastPrinted>
  <dcterms:created xsi:type="dcterms:W3CDTF">2015-11-26T20:19:26Z</dcterms:created>
  <dcterms:modified xsi:type="dcterms:W3CDTF">2026-03-25T14:40:23Z</dcterms:modified>
</cp:coreProperties>
</file>