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Markham\BOOKFAIRS\BF_Toronto\CAWSE\F25 Remote CAWS\"/>
    </mc:Choice>
  </mc:AlternateContent>
  <xr:revisionPtr revIDLastSave="0" documentId="8_{3911BCFB-3A63-4A89-9A3A-DCC31B278F6C}" xr6:coauthVersionLast="47" xr6:coauthVersionMax="47" xr10:uidLastSave="{00000000-0000-0000-0000-000000000000}"/>
  <workbookProtection workbookAlgorithmName="SHA-512" workbookHashValue="81a7lI6xF6EkL0Y5gyTeFjJ/cD8inZurFT4Y8kMaVC8npbLS4JOV8H1aqnXDODextigiGTUZ7v9cc0uhrz9YHw==" workbookSaltValue="M7jrl5nPidlpNMKkVF9VBQ==" workbookSpinCount="100000" lockStructure="1"/>
  <bookViews>
    <workbookView xWindow="-28920" yWindow="-90" windowWidth="29040" windowHeight="15720" xr2:uid="{00000000-000D-0000-FFFF-FFFF00000000}"/>
  </bookViews>
  <sheets>
    <sheet name="F25 Warehouse Sale Product List" sheetId="1" r:id="rId1"/>
    <sheet name="Pick" sheetId="7" state="hidden" r:id="rId2"/>
    <sheet name="Invoice_Receipt" sheetId="3" state="hidden" r:id="rId3"/>
    <sheet name="drop-down lists" sheetId="4" state="hidden" r:id="rId4"/>
  </sheets>
  <definedNames>
    <definedName name="_xlnm._FilterDatabase" localSheetId="0" hidden="1">'F25 Warehouse Sale Product List'!$A$80:$G$80</definedName>
    <definedName name="_xlnm._FilterDatabase" localSheetId="1" hidden="1">Pick!$A$6:$F$906</definedName>
    <definedName name="acct_num" localSheetId="1">#REF!</definedName>
    <definedName name="acct_num">'F25 Warehouse Sale Product List'!$D$43</definedName>
    <definedName name="almostepic" localSheetId="1">#REF!</definedName>
    <definedName name="almostepic">'F25 Warehouse Sale Product List'!#REF!</definedName>
    <definedName name="amount" localSheetId="1">#REF!</definedName>
    <definedName name="amount">'F25 Warehouse Sale Product List'!$E$67</definedName>
    <definedName name="board_name">'F25 Warehouse Sale Product List'!$C$64:$G$64</definedName>
    <definedName name="branch" localSheetId="1">#REF!</definedName>
    <definedName name="branch">'F25 Warehouse Sale Product List'!$A$39</definedName>
    <definedName name="bundles_ensembles" localSheetId="1">#REF!</definedName>
    <definedName name="bundles_ensembles">'F25 Warehouse Sale Product List'!$A$219:$G$219</definedName>
    <definedName name="celebrateyou">'F25 Warehouse Sale Product List'!#REF!</definedName>
    <definedName name="chairperson" localSheetId="1">#REF!</definedName>
    <definedName name="chairperson">'F25 Warehouse Sale Product List'!$A$45</definedName>
    <definedName name="cust_email" localSheetId="1">#REF!</definedName>
    <definedName name="cust_email">'F25 Warehouse Sale Product List'!$A$56</definedName>
    <definedName name="cust_phone">'F25 Warehouse Sale Product List'!$D$56:$F$56</definedName>
    <definedName name="customername" localSheetId="1">#REF!</definedName>
    <definedName name="customername">'F25 Warehouse Sale Product List'!$A$54</definedName>
    <definedName name="delivery" localSheetId="1">#REF!</definedName>
    <definedName name="delivery">'F25 Warehouse Sale Product List'!$B$53</definedName>
    <definedName name="discount" localSheetId="1">#REF!</definedName>
    <definedName name="discount">'F25 Warehouse Sale Product List'!$E$68</definedName>
    <definedName name="diverse">'F25 Warehouse Sale Product List'!#REF!</definedName>
    <definedName name="dogbreath" localSheetId="1">#REF!</definedName>
    <definedName name="dogbreath">'F25 Warehouse Sale Product List'!#REF!</definedName>
    <definedName name="era_game_control">#REF!</definedName>
    <definedName name="era_mermaid_tail">#REF!</definedName>
    <definedName name="era_rocket">#REF!</definedName>
    <definedName name="era_sharpener">#REF!</definedName>
    <definedName name="era_smart_phone">#REF!</definedName>
    <definedName name="final_due" localSheetId="1">#REF!</definedName>
    <definedName name="final_due">'F25 Warehouse Sale Product List'!$E$71</definedName>
    <definedName name="gst" localSheetId="1">#REF!</definedName>
    <definedName name="gst">'F25 Warehouse Sale Product List'!$E$72</definedName>
    <definedName name="gstrate" localSheetId="1">#REF!</definedName>
    <definedName name="gstrate">'F25 Warehouse Sale Product List'!#REF!</definedName>
    <definedName name="mermaidsrule" localSheetId="1">#REF!</definedName>
    <definedName name="mermaidsrule">'F25 Warehouse Sale Product List'!#REF!</definedName>
    <definedName name="middlegrade" localSheetId="1">#REF!</definedName>
    <definedName name="middlegrade">'F25 Warehouse Sale Product List'!#REF!</definedName>
    <definedName name="payment" localSheetId="1">#REF!</definedName>
    <definedName name="payment">'F25 Warehouse Sale Product List'!$B$61</definedName>
    <definedName name="pen_magic_sequin" localSheetId="1">#REF!</definedName>
    <definedName name="pen_magic_sequin">#REF!</definedName>
    <definedName name="pen_uv" localSheetId="1">#REF!</definedName>
    <definedName name="pen_uv">#REF!</definedName>
    <definedName name="po_num">'F25 Warehouse Sale Product List'!$A$64</definedName>
    <definedName name="_xlnm.Print_Titles" localSheetId="0">'F25 Warehouse Sale Product List'!$80:$80</definedName>
    <definedName name="_xlnm.Print_Titles" localSheetId="1">Pick!$6:$6</definedName>
    <definedName name="province" localSheetId="1">#REF!</definedName>
    <definedName name="province">'F25 Warehouse Sale Product List'!#REF!</definedName>
    <definedName name="purch_amt">Invoice_Receipt!$F$21</definedName>
    <definedName name="purch_ship">Invoice_Receipt!$F$24</definedName>
    <definedName name="rewards">'F25 Warehouse Sale Product List'!$B$59</definedName>
    <definedName name="sch_add" localSheetId="1">#REF!</definedName>
    <definedName name="sch_add">'F25 Warehouse Sale Product List'!$A$47:$B$47</definedName>
    <definedName name="sch_city" localSheetId="1">#REF!</definedName>
    <definedName name="sch_city">'F25 Warehouse Sale Product List'!$A$49</definedName>
    <definedName name="sch_phone" localSheetId="1">#REF!</definedName>
    <definedName name="sch_phone">'F25 Warehouse Sale Product List'!$D$47</definedName>
    <definedName name="sch_postcode" localSheetId="1">#REF!</definedName>
    <definedName name="sch_postcode">'F25 Warehouse Sale Product List'!$C$49</definedName>
    <definedName name="sch_prov" localSheetId="1">#REF!</definedName>
    <definedName name="sch_prov">'F25 Warehouse Sale Product List'!$B$49</definedName>
    <definedName name="school_name" localSheetId="1">#REF!</definedName>
    <definedName name="school_name">'F25 Warehouse Sale Product List'!$A$43</definedName>
    <definedName name="shiphandle" localSheetId="1">#REF!</definedName>
    <definedName name="shiphandle">'F25 Warehouse Sale Product List'!$E$70</definedName>
    <definedName name="socialemo">'F25 Warehouse Sale Product List'!#REF!</definedName>
    <definedName name="sparklybear" localSheetId="1">#REF!</definedName>
    <definedName name="sparklybear">#REF!</definedName>
    <definedName name="subtotal" localSheetId="1">#REF!</definedName>
    <definedName name="subtotal">'F25 Warehouse Sale Product List'!$E$69</definedName>
    <definedName name="taxrate">'F25 Warehouse Sale Product List'!#REF!</definedName>
    <definedName name="tomgates">'F25 Warehouse Sale Product List'!#REF!</definedName>
    <definedName name="warehouse">'F25 Warehouse Sale Product List'!$A$39</definedName>
    <definedName name="wwii" localSheetId="1">#REF!</definedName>
    <definedName name="wwii">'F25 Warehouse Sale Product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8" i="1" l="1"/>
  <c r="G84" i="1"/>
  <c r="G85" i="1"/>
  <c r="G86" i="1"/>
  <c r="E67" i="1" s="1"/>
  <c r="G87" i="1"/>
  <c r="G88" i="1"/>
  <c r="G89" i="1"/>
  <c r="G90" i="1"/>
  <c r="G91" i="1"/>
  <c r="G92" i="1"/>
  <c r="G93" i="1"/>
  <c r="G94" i="1"/>
  <c r="G95" i="1"/>
  <c r="G96" i="1"/>
  <c r="G97" i="1"/>
  <c r="G83" i="1"/>
  <c r="G233" i="1"/>
  <c r="G234" i="1"/>
  <c r="G235" i="1"/>
  <c r="G236" i="1"/>
  <c r="G237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205" i="1"/>
  <c r="G206" i="1"/>
  <c r="G207" i="1"/>
  <c r="G208" i="1"/>
  <c r="G209" i="1"/>
  <c r="G210" i="1"/>
  <c r="G211" i="1"/>
  <c r="G212" i="1"/>
  <c r="G213" i="1"/>
  <c r="G214" i="1"/>
  <c r="G215" i="1"/>
  <c r="C61" i="1"/>
  <c r="G239" i="1"/>
  <c r="G230" i="1" l="1"/>
  <c r="G232" i="1"/>
  <c r="G374" i="1" l="1"/>
  <c r="G375" i="1"/>
  <c r="G376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377" i="1"/>
  <c r="G373" i="1"/>
  <c r="G305" i="1"/>
  <c r="G306" i="1"/>
  <c r="G304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242" i="1"/>
  <c r="G22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E70" i="1"/>
  <c r="C65" i="1"/>
  <c r="A65" i="1"/>
  <c r="C64" i="1"/>
  <c r="A64" i="1"/>
  <c r="C53" i="1"/>
  <c r="E526" i="7" l="1"/>
  <c r="E527" i="7"/>
  <c r="E542" i="7"/>
  <c r="E237" i="7"/>
  <c r="E799" i="7"/>
  <c r="E469" i="7"/>
  <c r="E523" i="7"/>
  <c r="E499" i="7"/>
  <c r="E56" i="7"/>
  <c r="E294" i="7"/>
  <c r="E575" i="7"/>
  <c r="E53" i="7"/>
  <c r="E451" i="7"/>
  <c r="E297" i="7"/>
  <c r="E147" i="7"/>
  <c r="E386" i="7"/>
  <c r="E338" i="7"/>
  <c r="E133" i="7"/>
  <c r="E32" i="7"/>
  <c r="E445" i="7"/>
  <c r="E636" i="7"/>
  <c r="E810" i="7"/>
  <c r="E193" i="7"/>
  <c r="E462" i="7"/>
  <c r="E234" i="7"/>
  <c r="E800" i="7"/>
  <c r="E802" i="7"/>
  <c r="E515" i="7"/>
  <c r="E535" i="7"/>
  <c r="E138" i="7"/>
  <c r="E510" i="7"/>
  <c r="E187" i="7"/>
  <c r="E606" i="7"/>
  <c r="E496" i="7"/>
  <c r="E630" i="7"/>
  <c r="E902" i="7"/>
  <c r="E625" i="7"/>
  <c r="E549" i="7"/>
  <c r="E135" i="7"/>
  <c r="E212" i="7"/>
  <c r="E137" i="7"/>
  <c r="E876" i="7"/>
  <c r="E826" i="7"/>
  <c r="E183" i="7"/>
  <c r="E887" i="7"/>
  <c r="E49" i="7"/>
  <c r="E566" i="7"/>
  <c r="E490" i="7"/>
  <c r="E211" i="7"/>
  <c r="E569" i="7"/>
  <c r="E875" i="7"/>
  <c r="E906" i="7"/>
  <c r="E865" i="7"/>
  <c r="E594" i="7"/>
  <c r="E21" i="7"/>
  <c r="E117" i="7"/>
  <c r="E599" i="7"/>
  <c r="E126" i="7"/>
  <c r="E351" i="7"/>
  <c r="E228" i="7"/>
  <c r="E111" i="7"/>
  <c r="E353" i="7"/>
  <c r="E364" i="7"/>
  <c r="E377" i="7"/>
  <c r="E114" i="7"/>
  <c r="E700" i="7"/>
  <c r="E14" i="7"/>
  <c r="E369" i="7"/>
  <c r="E362" i="7"/>
  <c r="E702" i="7"/>
  <c r="E272" i="7"/>
  <c r="E267" i="7"/>
  <c r="E480" i="7"/>
  <c r="E858" i="7"/>
  <c r="E890" i="7"/>
  <c r="E880" i="7"/>
  <c r="E262" i="7"/>
  <c r="E97" i="7"/>
  <c r="E373" i="7"/>
  <c r="E268" i="7"/>
  <c r="E374" i="7"/>
  <c r="E195" i="7"/>
  <c r="E853" i="7"/>
  <c r="E122" i="7"/>
  <c r="E282" i="7"/>
  <c r="E428" i="7"/>
  <c r="E197" i="7"/>
  <c r="E543" i="7"/>
  <c r="E141" i="7"/>
  <c r="E142" i="7"/>
  <c r="E101" i="7"/>
  <c r="E557" i="7"/>
  <c r="E487" i="7"/>
  <c r="E464" i="7"/>
  <c r="E319" i="7"/>
  <c r="E804" i="7"/>
  <c r="E251" i="7"/>
  <c r="E305" i="7"/>
  <c r="E298" i="7"/>
  <c r="E149" i="7"/>
  <c r="E452" i="7"/>
  <c r="E172" i="7"/>
  <c r="E329" i="7"/>
  <c r="E39" i="7"/>
  <c r="E67" i="7"/>
  <c r="E522" i="7"/>
  <c r="E811" i="7"/>
  <c r="E812" i="7"/>
  <c r="E495" i="7"/>
  <c r="E479" i="7"/>
  <c r="E551" i="7"/>
  <c r="E215" i="7"/>
  <c r="E806" i="7"/>
  <c r="E296" i="7"/>
  <c r="E249" i="7"/>
  <c r="E601" i="7"/>
  <c r="E898" i="7"/>
  <c r="E216" i="7"/>
  <c r="E59" i="7"/>
  <c r="E631" i="7"/>
  <c r="E505" i="7"/>
  <c r="E144" i="7"/>
  <c r="E221" i="7"/>
  <c r="E194" i="7"/>
  <c r="E61" i="7"/>
  <c r="E546" i="7"/>
  <c r="E864" i="7"/>
  <c r="E623" i="7"/>
  <c r="E604" i="7"/>
  <c r="E561" i="7"/>
  <c r="E214" i="7"/>
  <c r="E567" i="7"/>
  <c r="E614" i="7"/>
  <c r="E562" i="7"/>
  <c r="E570" i="7"/>
  <c r="E622" i="7"/>
  <c r="E602" i="7"/>
  <c r="E886" i="7"/>
  <c r="E595" i="7"/>
  <c r="E465" i="7"/>
  <c r="E724" i="7"/>
  <c r="E225" i="7"/>
  <c r="E42" i="7"/>
  <c r="E9" i="7"/>
  <c r="E158" i="7"/>
  <c r="E112" i="7"/>
  <c r="E164" i="7"/>
  <c r="E365" i="7"/>
  <c r="E324" i="7"/>
  <c r="E721" i="7"/>
  <c r="E705" i="7"/>
  <c r="E243" i="7"/>
  <c r="E27" i="7"/>
  <c r="E360" i="7"/>
  <c r="E577" i="7"/>
  <c r="E231" i="7"/>
  <c r="E341" i="7"/>
  <c r="E435" i="7"/>
  <c r="E717" i="7"/>
  <c r="E896" i="7"/>
  <c r="E882" i="7"/>
  <c r="E709" i="7"/>
  <c r="E408" i="7"/>
  <c r="E376" i="7"/>
  <c r="E162" i="7"/>
  <c r="E270" i="7"/>
  <c r="E554" i="7"/>
  <c r="E100" i="7"/>
  <c r="E198" i="7"/>
  <c r="E528" i="7"/>
  <c r="E106" i="7"/>
  <c r="E108" i="7"/>
  <c r="E529" i="7"/>
  <c r="E103" i="7"/>
  <c r="E441" i="7"/>
  <c r="E821" i="7"/>
  <c r="E146" i="7"/>
  <c r="E36" i="7"/>
  <c r="E58" i="7"/>
  <c r="E545" i="7"/>
  <c r="E307" i="7"/>
  <c r="E617" i="7"/>
  <c r="E530" i="7"/>
  <c r="E252" i="7"/>
  <c r="E259" i="7"/>
  <c r="E458" i="7"/>
  <c r="E99" i="7"/>
  <c r="E521" i="7"/>
  <c r="E40" i="7"/>
  <c r="E478" i="7"/>
  <c r="E127" i="7"/>
  <c r="E532" i="7"/>
  <c r="E177" i="7"/>
  <c r="E455" i="7"/>
  <c r="E209" i="7"/>
  <c r="E330" i="7"/>
  <c r="E254" i="7"/>
  <c r="E343" i="7"/>
  <c r="E257" i="7"/>
  <c r="E544" i="7"/>
  <c r="E70" i="7"/>
  <c r="E310" i="7"/>
  <c r="E559" i="7"/>
  <c r="E612" i="7"/>
  <c r="E196" i="7"/>
  <c r="E633" i="7"/>
  <c r="E250" i="7"/>
  <c r="E536" i="7"/>
  <c r="E512" i="7"/>
  <c r="E836" i="7"/>
  <c r="E489" i="7"/>
  <c r="E807" i="7"/>
  <c r="E885" i="7"/>
  <c r="E580" i="7"/>
  <c r="E443" i="7"/>
  <c r="E33" i="7"/>
  <c r="E613" i="7"/>
  <c r="E600" i="7"/>
  <c r="E584" i="7"/>
  <c r="E825" i="7"/>
  <c r="E573" i="7"/>
  <c r="E288" i="7"/>
  <c r="E15" i="7"/>
  <c r="E385" i="7"/>
  <c r="E713" i="7"/>
  <c r="E585" i="7"/>
  <c r="E7" i="7"/>
  <c r="E233" i="7"/>
  <c r="E118" i="7"/>
  <c r="E588" i="7"/>
  <c r="E11" i="7"/>
  <c r="E154" i="7"/>
  <c r="E266" i="7"/>
  <c r="E486" i="7"/>
  <c r="E232" i="7"/>
  <c r="E46" i="7"/>
  <c r="E877" i="7"/>
  <c r="E533" i="7"/>
  <c r="E125" i="7"/>
  <c r="E129" i="7"/>
  <c r="E148" i="7"/>
  <c r="E388" i="7"/>
  <c r="E537" i="7"/>
  <c r="E132" i="7"/>
  <c r="E337" i="7"/>
  <c r="E457" i="7"/>
  <c r="E759" i="7"/>
  <c r="E340" i="7"/>
  <c r="E253" i="7"/>
  <c r="E518" i="7"/>
  <c r="E538" i="7"/>
  <c r="E534" i="7"/>
  <c r="E153" i="7"/>
  <c r="E547" i="7"/>
  <c r="E317" i="7"/>
  <c r="E539" i="7"/>
  <c r="E326" i="7"/>
  <c r="E632" i="7"/>
  <c r="E292" i="7"/>
  <c r="E344" i="7"/>
  <c r="E140" i="7"/>
  <c r="E501" i="7"/>
  <c r="E220" i="7"/>
  <c r="E579" i="7"/>
  <c r="E204" i="7"/>
  <c r="E185" i="7"/>
  <c r="E563" i="7"/>
  <c r="E624" i="7"/>
  <c r="E901" i="7"/>
  <c r="E163" i="7"/>
  <c r="E116" i="7"/>
  <c r="E587" i="7"/>
  <c r="E227" i="7"/>
  <c r="E476" i="7"/>
  <c r="E166" i="7"/>
  <c r="E442" i="7"/>
  <c r="E18" i="7"/>
  <c r="E722" i="7"/>
  <c r="E883" i="7"/>
  <c r="E473" i="7"/>
  <c r="E372" i="7"/>
  <c r="E764" i="7"/>
  <c r="E838" i="7"/>
  <c r="E846" i="7"/>
  <c r="E65" i="7"/>
  <c r="E761" i="7"/>
  <c r="E725" i="7"/>
  <c r="E424" i="7"/>
  <c r="E744" i="7"/>
  <c r="E716" i="7"/>
  <c r="E192" i="7"/>
  <c r="E749" i="7"/>
  <c r="E855" i="7"/>
  <c r="E524" i="7"/>
  <c r="E82" i="7"/>
  <c r="E831" i="7"/>
  <c r="E737" i="7"/>
  <c r="E396" i="7"/>
  <c r="E754" i="7"/>
  <c r="E203" i="7"/>
  <c r="E728" i="7"/>
  <c r="E773" i="7"/>
  <c r="E75" i="7"/>
  <c r="E768" i="7"/>
  <c r="E751" i="7"/>
  <c r="E794" i="7"/>
  <c r="E191" i="7"/>
  <c r="E767" i="7"/>
  <c r="E643" i="7"/>
  <c r="E654" i="7"/>
  <c r="E752" i="7"/>
  <c r="E741" i="7"/>
  <c r="E668" i="7"/>
  <c r="E664" i="7"/>
  <c r="E641" i="7"/>
  <c r="E648" i="7"/>
  <c r="E665" i="7"/>
  <c r="E95" i="7"/>
  <c r="E391" i="7"/>
  <c r="E402" i="7"/>
  <c r="E482" i="7"/>
  <c r="E368" i="7"/>
  <c r="E105" i="7"/>
  <c r="E805" i="7"/>
  <c r="E186" i="7"/>
  <c r="E54" i="7"/>
  <c r="E57" i="7"/>
  <c r="E170" i="7"/>
  <c r="E314" i="7"/>
  <c r="E245" i="7"/>
  <c r="E488" i="7"/>
  <c r="E38" i="7"/>
  <c r="E335" i="7"/>
  <c r="E439" i="7"/>
  <c r="E461" i="7"/>
  <c r="E387" i="7"/>
  <c r="E208" i="7"/>
  <c r="E50" i="7"/>
  <c r="E179" i="7"/>
  <c r="E318" i="7"/>
  <c r="E552" i="7"/>
  <c r="E134" i="7"/>
  <c r="E336" i="7"/>
  <c r="E498" i="7"/>
  <c r="E261" i="7"/>
  <c r="E477" i="7"/>
  <c r="E819" i="7"/>
  <c r="E213" i="7"/>
  <c r="E844" i="7"/>
  <c r="E610" i="7"/>
  <c r="E323" i="7"/>
  <c r="E583" i="7"/>
  <c r="E627" i="7"/>
  <c r="E291" i="7"/>
  <c r="E697" i="7"/>
  <c r="E701" i="7"/>
  <c r="E152" i="7"/>
  <c r="E346" i="7"/>
  <c r="E167" i="7"/>
  <c r="E188" i="7"/>
  <c r="E13" i="7"/>
  <c r="E263" i="7"/>
  <c r="E102" i="7"/>
  <c r="E143" i="7"/>
  <c r="E820" i="7"/>
  <c r="E809" i="7"/>
  <c r="E64" i="7"/>
  <c r="E181" i="7"/>
  <c r="E311" i="7"/>
  <c r="E342" i="7"/>
  <c r="E30" i="7"/>
  <c r="E60" i="7"/>
  <c r="E608" i="7"/>
  <c r="E184" i="7"/>
  <c r="E321" i="7"/>
  <c r="E34" i="7"/>
  <c r="E178" i="7"/>
  <c r="E611" i="7"/>
  <c r="E332" i="7"/>
  <c r="E295" i="7"/>
  <c r="E511" i="7"/>
  <c r="E306" i="7"/>
  <c r="E504" i="7"/>
  <c r="E145" i="7"/>
  <c r="E822" i="7"/>
  <c r="E37" i="7"/>
  <c r="E210" i="7"/>
  <c r="E115" i="7"/>
  <c r="E565" i="7"/>
  <c r="E322" i="7"/>
  <c r="E190" i="7"/>
  <c r="E255" i="7"/>
  <c r="E572" i="7"/>
  <c r="E867" i="7"/>
  <c r="E222" i="7"/>
  <c r="E596" i="7"/>
  <c r="E41" i="7"/>
  <c r="E229" i="7"/>
  <c r="E576" i="7"/>
  <c r="E770" i="7"/>
  <c r="E242" i="7"/>
  <c r="E591" i="7"/>
  <c r="E28" i="7"/>
  <c r="E708" i="7"/>
  <c r="E160" i="7"/>
  <c r="E405" i="7"/>
  <c r="E269" i="7"/>
  <c r="E726" i="7"/>
  <c r="E856" i="7"/>
  <c r="E381" i="7"/>
  <c r="E704" i="7"/>
  <c r="E273" i="7"/>
  <c r="E394" i="7"/>
  <c r="E189" i="7"/>
  <c r="E862" i="7"/>
  <c r="E472" i="7"/>
  <c r="E541" i="7"/>
  <c r="E371" i="7"/>
  <c r="E83" i="7"/>
  <c r="E839" i="7"/>
  <c r="E782" i="7"/>
  <c r="E395" i="7"/>
  <c r="E750" i="7"/>
  <c r="E418" i="7"/>
  <c r="E840" i="7"/>
  <c r="E91" i="7"/>
  <c r="E123" i="7"/>
  <c r="E790" i="7"/>
  <c r="E397" i="7"/>
  <c r="E277" i="7"/>
  <c r="E80" i="7"/>
  <c r="E829" i="7"/>
  <c r="E646" i="7"/>
  <c r="E669" i="7"/>
  <c r="E440" i="7"/>
  <c r="E72" i="7"/>
  <c r="E758" i="7"/>
  <c r="E657" i="7"/>
  <c r="E659" i="7"/>
  <c r="E642" i="7"/>
  <c r="E678" i="7"/>
  <c r="E94" i="7"/>
  <c r="E658" i="7"/>
  <c r="E429" i="7"/>
  <c r="E421" i="7"/>
  <c r="E556" i="7"/>
  <c r="E801" i="7"/>
  <c r="E63" i="7"/>
  <c r="E471" i="7"/>
  <c r="E615" i="7"/>
  <c r="E238" i="7"/>
  <c r="E520" i="7"/>
  <c r="E66" i="7"/>
  <c r="E182" i="7"/>
  <c r="E339" i="7"/>
  <c r="E620" i="7"/>
  <c r="E246" i="7"/>
  <c r="E206" i="7"/>
  <c r="E43" i="7"/>
  <c r="E466" i="7"/>
  <c r="E331" i="7"/>
  <c r="E302" i="7"/>
  <c r="E139" i="7"/>
  <c r="E516" i="7"/>
  <c r="E62" i="7"/>
  <c r="E175" i="7"/>
  <c r="E815" i="7"/>
  <c r="E823" i="7"/>
  <c r="E881" i="7"/>
  <c r="E308" i="7"/>
  <c r="E316" i="7"/>
  <c r="E586" i="7"/>
  <c r="E207" i="7"/>
  <c r="E492" i="7"/>
  <c r="E590" i="7"/>
  <c r="E592" i="7"/>
  <c r="E830" i="7"/>
  <c r="E468" i="7"/>
  <c r="E597" i="7"/>
  <c r="E354" i="7"/>
  <c r="E694" i="7"/>
  <c r="E119" i="7"/>
  <c r="E271" i="7"/>
  <c r="E581" i="7"/>
  <c r="E706" i="7"/>
  <c r="E378" i="7"/>
  <c r="E363" i="7"/>
  <c r="E230" i="7"/>
  <c r="E121" i="7"/>
  <c r="E290" i="7"/>
  <c r="E698" i="7"/>
  <c r="E870" i="7"/>
  <c r="E359" i="7"/>
  <c r="E356" i="7"/>
  <c r="E379" i="7"/>
  <c r="E715" i="7"/>
  <c r="E357" i="7"/>
  <c r="E235" i="7"/>
  <c r="E417" i="7"/>
  <c r="E223" i="7"/>
  <c r="E286" i="7"/>
  <c r="E410" i="7"/>
  <c r="E859" i="7"/>
  <c r="E832" i="7"/>
  <c r="E851" i="7"/>
  <c r="E400" i="7"/>
  <c r="E406" i="7"/>
  <c r="E797" i="7"/>
  <c r="E847" i="7"/>
  <c r="E743" i="7"/>
  <c r="E828" i="7"/>
  <c r="E675" i="7"/>
  <c r="E755" i="7"/>
  <c r="E835" i="7"/>
  <c r="E73" i="7"/>
  <c r="E674" i="7"/>
  <c r="E401" i="7"/>
  <c r="E431" i="7"/>
  <c r="E639" i="7"/>
  <c r="E652" i="7"/>
  <c r="E647" i="7"/>
  <c r="E88" i="7"/>
  <c r="E691" i="7"/>
  <c r="E660" i="7"/>
  <c r="E661" i="7"/>
  <c r="E90" i="7"/>
  <c r="E415" i="7"/>
  <c r="E667" i="7"/>
  <c r="E813" i="7"/>
  <c r="E248" i="7"/>
  <c r="E109" i="7"/>
  <c r="E607" i="7"/>
  <c r="E173" i="7"/>
  <c r="E814" i="7"/>
  <c r="E52" i="7"/>
  <c r="E384" i="7"/>
  <c r="E150" i="7"/>
  <c r="E31" i="7"/>
  <c r="E618" i="7"/>
  <c r="E48" i="7"/>
  <c r="E293" i="7"/>
  <c r="E514" i="7"/>
  <c r="E502" i="7"/>
  <c r="E467" i="7"/>
  <c r="E628" i="7"/>
  <c r="E69" i="7"/>
  <c r="E519" i="7"/>
  <c r="E899" i="7"/>
  <c r="E497" i="7"/>
  <c r="E900" i="7"/>
  <c r="E548" i="7"/>
  <c r="E506" i="7"/>
  <c r="E244" i="7"/>
  <c r="E218" i="7"/>
  <c r="E564" i="7"/>
  <c r="E603" i="7"/>
  <c r="E589" i="7"/>
  <c r="E629" i="7"/>
  <c r="E169" i="7"/>
  <c r="E593" i="7"/>
  <c r="E325" i="7"/>
  <c r="E23" i="7"/>
  <c r="E703" i="7"/>
  <c r="E710" i="7"/>
  <c r="E10" i="7"/>
  <c r="E491" i="7"/>
  <c r="E720" i="7"/>
  <c r="E485" i="7"/>
  <c r="E707" i="7"/>
  <c r="E696" i="7"/>
  <c r="E349" i="7"/>
  <c r="E264" i="7"/>
  <c r="E484" i="7"/>
  <c r="E903" i="7"/>
  <c r="E719" i="7"/>
  <c r="E879" i="7"/>
  <c r="E434" i="7"/>
  <c r="E348" i="7"/>
  <c r="E274" i="7"/>
  <c r="E760" i="7"/>
  <c r="E358" i="7"/>
  <c r="E380" i="7"/>
  <c r="E124" i="7"/>
  <c r="E78" i="7"/>
  <c r="E474" i="7"/>
  <c r="E771" i="7"/>
  <c r="E781" i="7"/>
  <c r="E833" i="7"/>
  <c r="E425" i="7"/>
  <c r="E747" i="7"/>
  <c r="E778" i="7"/>
  <c r="E81" i="7"/>
  <c r="E774" i="7"/>
  <c r="E447" i="7"/>
  <c r="E834" i="7"/>
  <c r="E893" i="7"/>
  <c r="E420" i="7"/>
  <c r="E746" i="7"/>
  <c r="E757" i="7"/>
  <c r="E663" i="7"/>
  <c r="E753" i="7"/>
  <c r="E637" i="7"/>
  <c r="E756" i="7"/>
  <c r="E96" i="7"/>
  <c r="E638" i="7"/>
  <c r="E645" i="7"/>
  <c r="E89" i="7"/>
  <c r="E679" i="7"/>
  <c r="E687" i="7"/>
  <c r="E693" i="7"/>
  <c r="E392" i="7"/>
  <c r="E399" i="7"/>
  <c r="E437" i="7"/>
  <c r="E817" i="7"/>
  <c r="E107" i="7"/>
  <c r="E168" i="7"/>
  <c r="E626" i="7"/>
  <c r="E55" i="7"/>
  <c r="E525" i="7"/>
  <c r="E328" i="7"/>
  <c r="E258" i="7"/>
  <c r="E47" i="7"/>
  <c r="E459" i="7"/>
  <c r="E619" i="7"/>
  <c r="E509" i="7"/>
  <c r="E609" i="7"/>
  <c r="E818" i="7"/>
  <c r="E247" i="7"/>
  <c r="E312" i="7"/>
  <c r="E241" i="7"/>
  <c r="E303" i="7"/>
  <c r="E456" i="7"/>
  <c r="E333" i="7"/>
  <c r="E327" i="7"/>
  <c r="E131" i="7"/>
  <c r="E816" i="7"/>
  <c r="E507" i="7"/>
  <c r="E837" i="7"/>
  <c r="E219" i="7"/>
  <c r="E723" i="7"/>
  <c r="E315" i="7"/>
  <c r="E568" i="7"/>
  <c r="E605" i="7"/>
  <c r="E320" i="7"/>
  <c r="E616" i="7"/>
  <c r="E475" i="7"/>
  <c r="E17" i="7"/>
  <c r="E598" i="7"/>
  <c r="E24" i="7"/>
  <c r="E44" i="7"/>
  <c r="E159" i="7"/>
  <c r="E493" i="7"/>
  <c r="E280" i="7"/>
  <c r="E19" i="7"/>
  <c r="E383" i="7"/>
  <c r="E699" i="7"/>
  <c r="E155" i="7"/>
  <c r="E779" i="7"/>
  <c r="E289" i="7"/>
  <c r="E827" i="7"/>
  <c r="E897" i="7"/>
  <c r="E361" i="7"/>
  <c r="E446" i="7"/>
  <c r="E370" i="7"/>
  <c r="E873" i="7"/>
  <c r="E769" i="7"/>
  <c r="E786" i="7"/>
  <c r="E411" i="7"/>
  <c r="E419" i="7"/>
  <c r="E279" i="7"/>
  <c r="E448" i="7"/>
  <c r="E734" i="7"/>
  <c r="E414" i="7"/>
  <c r="E889" i="7"/>
  <c r="E366" i="7"/>
  <c r="E852" i="7"/>
  <c r="E735" i="7"/>
  <c r="E673" i="7"/>
  <c r="E404" i="7"/>
  <c r="E731" i="7"/>
  <c r="E416" i="7"/>
  <c r="E793" i="7"/>
  <c r="E733" i="7"/>
  <c r="E766" i="7"/>
  <c r="E650" i="7"/>
  <c r="E776" i="7"/>
  <c r="E762" i="7"/>
  <c r="E666" i="7"/>
  <c r="E92" i="7"/>
  <c r="E683" i="7"/>
  <c r="E681" i="7"/>
  <c r="E891" i="7"/>
  <c r="E86" i="7"/>
  <c r="E671" i="7"/>
  <c r="E98" i="7"/>
  <c r="E393" i="7"/>
  <c r="E104" i="7"/>
  <c r="E550" i="7"/>
  <c r="E553" i="7"/>
  <c r="E555" i="7"/>
  <c r="E29" i="7"/>
  <c r="E256" i="7"/>
  <c r="E176" i="7"/>
  <c r="E450" i="7"/>
  <c r="E540" i="7"/>
  <c r="E171" i="7"/>
  <c r="E438" i="7"/>
  <c r="E334" i="7"/>
  <c r="E460" i="7"/>
  <c r="E500" i="7"/>
  <c r="E621" i="7"/>
  <c r="E299" i="7"/>
  <c r="E68" i="7"/>
  <c r="E463" i="7"/>
  <c r="E635" i="7"/>
  <c r="E260" i="7"/>
  <c r="E217" i="7"/>
  <c r="E51" i="7"/>
  <c r="E863" i="7"/>
  <c r="E634" i="7"/>
  <c r="E803" i="7"/>
  <c r="E453" i="7"/>
  <c r="E180" i="7"/>
  <c r="E578" i="7"/>
  <c r="E444" i="7"/>
  <c r="E845" i="7"/>
  <c r="E582" i="7"/>
  <c r="E571" i="7"/>
  <c r="E202" i="7"/>
  <c r="E16" i="7"/>
  <c r="E224" i="7"/>
  <c r="E239" i="7"/>
  <c r="E8" i="7"/>
  <c r="E352" i="7"/>
  <c r="E45" i="7"/>
  <c r="E113" i="7"/>
  <c r="E12" i="7"/>
  <c r="E20" i="7"/>
  <c r="E22" i="7"/>
  <c r="E226" i="7"/>
  <c r="E156" i="7"/>
  <c r="E25" i="7"/>
  <c r="E884" i="7"/>
  <c r="E824" i="7"/>
  <c r="E904" i="7"/>
  <c r="E350" i="7"/>
  <c r="E265" i="7"/>
  <c r="E26" i="7"/>
  <c r="E71" i="7"/>
  <c r="E841" i="7"/>
  <c r="E848" i="7"/>
  <c r="E427" i="7"/>
  <c r="E283" i="7"/>
  <c r="E287" i="7"/>
  <c r="E432" i="7"/>
  <c r="E860" i="7"/>
  <c r="E869" i="7"/>
  <c r="E695" i="7"/>
  <c r="E792" i="7"/>
  <c r="E403" i="7"/>
  <c r="E787" i="7"/>
  <c r="E740" i="7"/>
  <c r="E798" i="7"/>
  <c r="E729" i="7"/>
  <c r="E412" i="7"/>
  <c r="E77" i="7"/>
  <c r="E765" i="7"/>
  <c r="E772" i="7"/>
  <c r="E686" i="7"/>
  <c r="E93" i="7"/>
  <c r="E651" i="7"/>
  <c r="E905" i="7"/>
  <c r="E685" i="7"/>
  <c r="E87" i="7"/>
  <c r="E689" i="7"/>
  <c r="E656" i="7"/>
  <c r="E894" i="7"/>
  <c r="E655" i="7"/>
  <c r="E672" i="7"/>
  <c r="E284" i="7"/>
  <c r="E494" i="7"/>
  <c r="E574" i="7"/>
  <c r="E508" i="7"/>
  <c r="E313" i="7"/>
  <c r="E304" i="7"/>
  <c r="E712" i="7"/>
  <c r="E120" i="7"/>
  <c r="E718" i="7"/>
  <c r="E436" i="7"/>
  <c r="E742" i="7"/>
  <c r="E711" i="7"/>
  <c r="E796" i="7"/>
  <c r="E849" i="7"/>
  <c r="E843" i="7"/>
  <c r="E85" i="7"/>
  <c r="E690" i="7"/>
  <c r="E413" i="7"/>
  <c r="E454" i="7"/>
  <c r="E300" i="7"/>
  <c r="E560" i="7"/>
  <c r="E151" i="7"/>
  <c r="E355" i="7"/>
  <c r="E850" i="7"/>
  <c r="E407" i="7"/>
  <c r="E426" i="7"/>
  <c r="E861" i="7"/>
  <c r="E422" i="7"/>
  <c r="E791" i="7"/>
  <c r="E788" i="7"/>
  <c r="E449" i="7"/>
  <c r="E653" i="7"/>
  <c r="E285" i="7"/>
  <c r="E309" i="7"/>
  <c r="E382" i="7"/>
  <c r="E640" i="7"/>
  <c r="E513" i="7"/>
  <c r="E389" i="7"/>
  <c r="E558" i="7"/>
  <c r="E345" i="7"/>
  <c r="E483" i="7"/>
  <c r="E842" i="7"/>
  <c r="E433" i="7"/>
  <c r="E727" i="7"/>
  <c r="E200" i="7"/>
  <c r="E763" i="7"/>
  <c r="E423" i="7"/>
  <c r="E789" i="7"/>
  <c r="E644" i="7"/>
  <c r="E677" i="7"/>
  <c r="E430" i="7"/>
  <c r="E531" i="7"/>
  <c r="E201" i="7"/>
  <c r="E503" i="7"/>
  <c r="E130" i="7"/>
  <c r="E35" i="7"/>
  <c r="E481" i="7"/>
  <c r="E714" i="7"/>
  <c r="E854" i="7"/>
  <c r="E470" i="7"/>
  <c r="E276" i="7"/>
  <c r="E736" i="7"/>
  <c r="E866" i="7"/>
  <c r="E79" i="7"/>
  <c r="E784" i="7"/>
  <c r="E76" i="7"/>
  <c r="E676" i="7"/>
  <c r="E390" i="7"/>
  <c r="E670" i="7"/>
  <c r="E367" i="7"/>
  <c r="E281" i="7"/>
  <c r="E682" i="7"/>
  <c r="E775" i="7"/>
  <c r="E517" i="7"/>
  <c r="E895" i="7"/>
  <c r="E165" i="7"/>
  <c r="E745" i="7"/>
  <c r="E871" i="7"/>
  <c r="E275" i="7"/>
  <c r="E278" i="7"/>
  <c r="E738" i="7"/>
  <c r="E748" i="7"/>
  <c r="E739" i="7"/>
  <c r="E688" i="7"/>
  <c r="E128" i="7"/>
  <c r="E808" i="7"/>
  <c r="E174" i="7"/>
  <c r="E780" i="7"/>
  <c r="E857" i="7"/>
  <c r="E236" i="7"/>
  <c r="E161" i="7"/>
  <c r="E301" i="7"/>
  <c r="E199" i="7"/>
  <c r="E730" i="7"/>
  <c r="E205" i="7"/>
  <c r="E777" i="7"/>
  <c r="E874" i="7"/>
  <c r="E692" i="7"/>
  <c r="E684" i="7"/>
  <c r="E662" i="7"/>
  <c r="E680" i="7"/>
  <c r="E892" i="7"/>
  <c r="E783" i="7"/>
  <c r="E240" i="7"/>
  <c r="E136" i="7"/>
  <c r="E888" i="7"/>
  <c r="E375" i="7"/>
  <c r="E868" i="7"/>
  <c r="E347" i="7"/>
  <c r="E732" i="7"/>
  <c r="E398" i="7"/>
  <c r="E785" i="7"/>
  <c r="E649" i="7"/>
  <c r="E84" i="7"/>
  <c r="E409" i="7"/>
  <c r="E74" i="7"/>
  <c r="E157" i="7"/>
  <c r="E872" i="7"/>
  <c r="E795" i="7"/>
  <c r="E110" i="7"/>
  <c r="E878" i="7"/>
  <c r="G223" i="1"/>
  <c r="G224" i="1"/>
  <c r="G225" i="1"/>
  <c r="G226" i="1"/>
  <c r="G227" i="1"/>
  <c r="G228" i="1"/>
  <c r="G231" i="1"/>
  <c r="E2" i="7"/>
  <c r="E3" i="7" l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695" i="1"/>
  <c r="G99" i="1" l="1"/>
  <c r="C3" i="7"/>
  <c r="C2" i="7"/>
  <c r="C1" i="7"/>
  <c r="G221" i="1" l="1"/>
  <c r="G222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16" i="1"/>
  <c r="G217" i="1"/>
  <c r="G218" i="1"/>
  <c r="E68" i="1" l="1"/>
  <c r="B72" i="1"/>
  <c r="E69" i="1"/>
  <c r="E71" i="1" s="1"/>
  <c r="F24" i="3"/>
  <c r="E73" i="1" l="1"/>
  <c r="E74" i="1" s="1"/>
  <c r="E72" i="1"/>
  <c r="A13" i="3" l="1"/>
  <c r="A11" i="3"/>
  <c r="A12" i="3"/>
  <c r="A14" i="3"/>
  <c r="C21" i="3" l="1"/>
  <c r="E12" i="3" l="1"/>
  <c r="C29" i="3" l="1"/>
  <c r="A15" i="3" l="1"/>
  <c r="A5" i="3" l="1"/>
  <c r="F16" i="3" l="1"/>
  <c r="F10" i="3"/>
  <c r="F21" i="3" l="1"/>
  <c r="F29" i="3" s="1"/>
  <c r="C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Hartley, Mary Lou</author>
  </authors>
  <commentList>
    <comment ref="F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Today's date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Enter name of school or board depending on what was completed on PO form
</t>
        </r>
      </text>
    </comment>
    <comment ref="F12" authorId="1" shapeId="0" xr:uid="{00000000-0006-0000-0200-000003000000}">
      <text>
        <r>
          <rPr>
            <sz val="9"/>
            <color indexed="81"/>
            <rFont val="Tahoma"/>
            <family val="2"/>
          </rPr>
          <t xml:space="preserve">Must have a PO 
reference # if invoicing
board
</t>
        </r>
      </text>
    </comment>
    <comment ref="F14" authorId="1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Invoice number
</t>
        </r>
      </text>
    </comment>
  </commentList>
</comments>
</file>

<file path=xl/sharedStrings.xml><?xml version="1.0" encoding="utf-8"?>
<sst xmlns="http://schemas.openxmlformats.org/spreadsheetml/2006/main" count="3070" uniqueCount="1063">
  <si>
    <t>TORONTO</t>
  </si>
  <si>
    <t>REMOTE CHAIRPERSON APPRECIATION WAREHOUSE SALE / VENTE D'ENTREPÔT</t>
  </si>
  <si>
    <t xml:space="preserve">PRODUCT LIST &amp; ORDER FORM / </t>
  </si>
  <si>
    <t>LISTE DES PRODUITS &amp; FORMULAIRE DE COMMANDE</t>
  </si>
  <si>
    <t>INSTRUCTIONS FOR COMPLETION / INSTRUCTIONS POUR REMPLIR LE FORMULAIRE</t>
  </si>
  <si>
    <t>2) Fill in quantities in the Order Quantity column (Column F) / 
2) Remplissez les informations de compte et d'expédition ci-dessous.</t>
  </si>
  <si>
    <t>3) Order Summary will automatically tabulate your purchase / 
3) Le récapitulatif de la commande comptabilisera automatiquement votre achat.</t>
  </si>
  <si>
    <t>4) Save file as Excel spreadsheet / 
4) Sauvegardez le fichier en tant que feuille de calcul Excel.</t>
  </si>
  <si>
    <r>
      <t xml:space="preserve">5) Email file to </t>
    </r>
    <r>
      <rPr>
        <b/>
        <sz val="16"/>
        <color theme="1"/>
        <rFont val="Calibri"/>
        <family val="2"/>
      </rPr>
      <t>ehayhurst@scholastic.ca</t>
    </r>
    <r>
      <rPr>
        <sz val="16"/>
        <color theme="1"/>
        <rFont val="Calibri"/>
        <family val="2"/>
      </rPr>
      <t xml:space="preserve"> as an </t>
    </r>
    <r>
      <rPr>
        <b/>
        <sz val="16"/>
        <color theme="1"/>
        <rFont val="Calibri"/>
        <family val="2"/>
      </rPr>
      <t>Excel attachment</t>
    </r>
    <r>
      <rPr>
        <sz val="16"/>
        <color theme="1"/>
        <rFont val="Calibri"/>
        <family val="2"/>
      </rPr>
      <t xml:space="preserve"> / 
5) Envoyez par courriel le fichier Excel en pièce jointe à ehayhurst@scholastic.ca
    </t>
    </r>
    <r>
      <rPr>
        <sz val="16"/>
        <color rgb="FFFF0000"/>
        <rFont val="Calibri"/>
        <family val="2"/>
      </rPr>
      <t>Please DO NOT send file as PDF / NE PAS ENVOYER CE FICHIER EN FORMAT PDF</t>
    </r>
  </si>
  <si>
    <t>PLEASE NOTE:</t>
  </si>
  <si>
    <t>A) All orders are subject to product availability / 
A) Toutes les commandes sont sous reserv de disponibilte.</t>
  </si>
  <si>
    <t>B) All Sales are FINAL / 
B) TOUTES les ventes sont FINALES.</t>
  </si>
  <si>
    <t>C) Products may NOT re-sold / 
C) Les produits ne sont PAS destinés à la revente.</t>
  </si>
  <si>
    <t>Thank you for shopping at our Warehouse Sale! An email will be sent to your inbox, confirming we have received your order.</t>
  </si>
  <si>
    <t>When your order is ready to ship, you will be contacted for payment</t>
  </si>
  <si>
    <t>School Account Details / Détails du compte d’école</t>
  </si>
  <si>
    <t>SCHOOL NAME / NOM DE L'ÉCOLE</t>
  </si>
  <si>
    <t>CHAIRPERSON / RESPONSIBLE DU FESTIVAL</t>
  </si>
  <si>
    <t>SCHOOL ADDRESS / ADRESSE DE L'ÉCOLE</t>
  </si>
  <si>
    <t>CITY / VILLE</t>
  </si>
  <si>
    <t>PROVINCE</t>
  </si>
  <si>
    <t>POSTAL CODE / CODE POSTAL</t>
  </si>
  <si>
    <t>Delivery method: /
Mode de livraison:</t>
  </si>
  <si>
    <t>&lt;Click here and use drop-down arrow to select&gt; / &lt;Cliquez ici et utilisez la flèche de menu déroulant pour faire un choix&gt;</t>
  </si>
  <si>
    <t>CUSTOMER NAME / NOM DE RESPONSIBLE</t>
  </si>
  <si>
    <t>EMAIL ADDRESS / ADRESSE CORRIEL</t>
  </si>
  <si>
    <t>Redeeming Book Fair Rewards?</t>
  </si>
  <si>
    <t>Yes</t>
  </si>
  <si>
    <t>**Scholastic Reading Club Bonus Coupons/Rewards and other Scholastic Coupons NOT accepted** / 
**Nous n’acceptons pas les coupons des clubs de lecture Scholastic et tout autre coupon de Scholastic.**</t>
  </si>
  <si>
    <t>Payment Method: / 
Mode de paiement:</t>
  </si>
  <si>
    <t>Order Summary / Récapitulatif de la commande</t>
  </si>
  <si>
    <t>Order Total / Total de la commande:</t>
  </si>
  <si>
    <t>50 % discount applied /
50% de réduction appliquée:</t>
  </si>
  <si>
    <t>Sub-total:</t>
  </si>
  <si>
    <t>Shipping &amp; Handling /
Frais d'expédition et de manutention:</t>
  </si>
  <si>
    <t>Final total due / Total final dû:</t>
  </si>
  <si>
    <t>ALL ORDERS SUBJECT TO PRODUCT AVAILABILITY /
TOUTES LES COMMANDES SONT SOUS RÉSERVE DE DISPONIBILITÉ</t>
  </si>
  <si>
    <t>SCHOLASTIC USE ONLY</t>
  </si>
  <si>
    <t>Date Received:</t>
  </si>
  <si>
    <t xml:space="preserve">Date Shipped: </t>
  </si>
  <si>
    <t>Free gift?</t>
  </si>
  <si>
    <t>Completed by:</t>
  </si>
  <si>
    <t>ISBN</t>
  </si>
  <si>
    <t>Title/Titre</t>
  </si>
  <si>
    <t>Grade Level/ 
Niveau scolaire</t>
  </si>
  <si>
    <t>CANADIAN?
/CANADIEN?</t>
  </si>
  <si>
    <t>Price/Prix</t>
  </si>
  <si>
    <t>Order Quantity/
Quantité commandée</t>
  </si>
  <si>
    <t>Total (Before Discount)/
Total (avant la réduction)</t>
  </si>
  <si>
    <t>'3-UP</t>
  </si>
  <si>
    <t>'4-UP</t>
  </si>
  <si>
    <t>'3-6</t>
  </si>
  <si>
    <t>'4-6</t>
  </si>
  <si>
    <t>BUNDLES/ENSEMBLES</t>
  </si>
  <si>
    <t>'7-8</t>
  </si>
  <si>
    <t>ENGLISH TITLES/ LIVRES EN ANGLAIS</t>
  </si>
  <si>
    <t>Title</t>
  </si>
  <si>
    <t>'1-3</t>
  </si>
  <si>
    <t>'2-4</t>
  </si>
  <si>
    <t>'2-5</t>
  </si>
  <si>
    <t>'3-5</t>
  </si>
  <si>
    <t>'4-7</t>
  </si>
  <si>
    <t>Customer Name:</t>
  </si>
  <si>
    <t>School Name:</t>
  </si>
  <si>
    <t>A/C #:</t>
  </si>
  <si>
    <t>Chairperson:</t>
  </si>
  <si>
    <t>Total:</t>
  </si>
  <si>
    <t>OPUS</t>
  </si>
  <si>
    <t>Loc.</t>
  </si>
  <si>
    <t>QTY</t>
  </si>
  <si>
    <t>PICK</t>
  </si>
  <si>
    <r>
      <rPr>
        <sz val="10"/>
        <color rgb="FFFF0000"/>
        <rFont val="Calibri"/>
        <family val="2"/>
        <scheme val="minor"/>
      </rPr>
      <t>Scholastic Book Fairs</t>
    </r>
    <r>
      <rPr>
        <sz val="10"/>
        <rFont val="Calibri"/>
        <family val="2"/>
        <scheme val="minor"/>
      </rPr>
      <t xml:space="preserve">    www.scholastic.ca/bookfairs</t>
    </r>
  </si>
  <si>
    <t xml:space="preserve"> </t>
  </si>
  <si>
    <t>Date:</t>
  </si>
  <si>
    <t>Invoice #</t>
  </si>
  <si>
    <t>Account #</t>
  </si>
  <si>
    <t>Description</t>
  </si>
  <si>
    <t>Total</t>
  </si>
  <si>
    <t xml:space="preserve">Assorted books purchased by  </t>
  </si>
  <si>
    <t>at Chairperson Appreciation Warehouse Sale</t>
  </si>
  <si>
    <t>Shipping</t>
  </si>
  <si>
    <t>GST (included in price)</t>
  </si>
  <si>
    <t>TERMS:   5  DAYS</t>
  </si>
  <si>
    <t xml:space="preserve">PLEASE FORWARD CHEQUE TO:  </t>
  </si>
  <si>
    <t>Scholastic Book Fairs Accounts Receivable</t>
  </si>
  <si>
    <t>175 Hillmount Road</t>
  </si>
  <si>
    <t>Markham,  Ontario</t>
  </si>
  <si>
    <t>L6C 1Z7</t>
  </si>
  <si>
    <t>If you would like to pay this invoice by credit card please call the number below:</t>
  </si>
  <si>
    <t>905-488-0054</t>
  </si>
  <si>
    <t>Credit card (VISA/Mastercard/AMEX) / Carte de crédit (VISA/Mastercard/AMEX)</t>
  </si>
  <si>
    <t>Invoice School / Facturer à l'école</t>
  </si>
  <si>
    <t>Invoice School using Purchase Order / Facturer à l'école avec un bon de commande</t>
  </si>
  <si>
    <t>Invoice School Board using Purchase Order / Facturer au conseil scolaire avec un bon de commande</t>
  </si>
  <si>
    <t>Curbside Pickup at Warehouse / Cueillette à l'auto à l'entrepôt</t>
  </si>
  <si>
    <t>Ship to School / Livraison à l’école</t>
  </si>
  <si>
    <t>'2-6</t>
  </si>
  <si>
    <t>'5-7</t>
  </si>
  <si>
    <t>END OF LIST</t>
  </si>
  <si>
    <t>HST  104745229  RT0001</t>
  </si>
  <si>
    <t>'K-2</t>
  </si>
  <si>
    <t>'K-3</t>
  </si>
  <si>
    <t>'2-UP</t>
  </si>
  <si>
    <t>'5-UP</t>
  </si>
  <si>
    <t>'6-UP</t>
  </si>
  <si>
    <t>'7-UP</t>
  </si>
  <si>
    <t>'PRE-2</t>
  </si>
  <si>
    <t>'PRE-K</t>
  </si>
  <si>
    <t>'PRE-1</t>
  </si>
  <si>
    <t/>
  </si>
  <si>
    <t>Scholastic Dollars Redemption / Utiliser les dollars Scholastic</t>
  </si>
  <si>
    <t>Ship to school (Scholastic Dollars Redemption) / Livraison à domicile (Utiliser les dollars Scholastic)</t>
  </si>
  <si>
    <t xml:space="preserve">Scholastic Dollars Balance: </t>
  </si>
  <si>
    <t>'1-UP</t>
  </si>
  <si>
    <t>'1-4</t>
  </si>
  <si>
    <t>Subtotal / Total dû:</t>
  </si>
  <si>
    <t>50BMA1</t>
  </si>
  <si>
    <t>Order Quantity/Quantité commandée</t>
  </si>
  <si>
    <t>BUNDLES - ALL ITEMS SUBJECT TO AVAILIBILITY</t>
  </si>
  <si>
    <t>FRENCH TITLES/ LIVRES EN FRANÇAIS</t>
  </si>
  <si>
    <r>
      <t xml:space="preserve">6) Contact </t>
    </r>
    <r>
      <rPr>
        <sz val="16"/>
        <color rgb="FFFF0000"/>
        <rFont val="Calibri"/>
        <family val="2"/>
      </rPr>
      <t>Erica Hayhurst 905-488-0054</t>
    </r>
    <r>
      <rPr>
        <sz val="16"/>
        <color theme="1"/>
        <rFont val="Calibri"/>
        <family val="2"/>
      </rPr>
      <t xml:space="preserve"> if you have any questions or need assistance with form /
6) Contactez </t>
    </r>
    <r>
      <rPr>
        <sz val="16"/>
        <color rgb="FFFF0000"/>
        <rFont val="Calibri"/>
        <family val="2"/>
      </rPr>
      <t>Erica Hayhurst 905-488-0054</t>
    </r>
    <r>
      <rPr>
        <sz val="16"/>
        <color theme="1"/>
        <rFont val="Calibri"/>
        <family val="2"/>
      </rPr>
      <t xml:space="preserve"> si vous avez des questions concernant ce formulaire.</t>
    </r>
  </si>
  <si>
    <t>SP407277</t>
  </si>
  <si>
    <t>NEW LOWER PRICES while stock lasts French Titles / PROMOTIONS DE L'ENTREPOT Prix réduit</t>
  </si>
  <si>
    <t>'K-1</t>
  </si>
  <si>
    <t>RG406040</t>
  </si>
  <si>
    <t>BUNDLE</t>
  </si>
  <si>
    <r>
      <t xml:space="preserve">1) </t>
    </r>
    <r>
      <rPr>
        <b/>
        <sz val="16"/>
        <rFont val="Calibri"/>
        <family val="2"/>
      </rPr>
      <t xml:space="preserve">Fill out School Account Details, Shipping Information </t>
    </r>
    <r>
      <rPr>
        <b/>
        <sz val="16"/>
        <color rgb="FFFF0000"/>
        <rFont val="Calibri"/>
        <family val="2"/>
      </rPr>
      <t xml:space="preserve">and </t>
    </r>
    <r>
      <rPr>
        <b/>
        <sz val="16"/>
        <rFont val="Calibri"/>
        <family val="2"/>
      </rPr>
      <t xml:space="preserve">USE DROP DOWN Payment and Billing sections  / </t>
    </r>
    <r>
      <rPr>
        <sz val="16"/>
        <rFont val="Calibri"/>
        <family val="2"/>
      </rPr>
      <t xml:space="preserve">
1) Remplissez les parties sur le compte scolaire, les informations d’expédition, le paiement et la facturation.</t>
    </r>
  </si>
  <si>
    <t>PleasePayment and Billing  / Paiement et Facturation</t>
  </si>
  <si>
    <t>Please use Drop down to select Shipping Method  / Informations d'expédition</t>
  </si>
  <si>
    <t>I Love My Beautiful Hair (Board Book)</t>
  </si>
  <si>
    <t>Peppa Pig: Dinosaur Party (8x8)</t>
  </si>
  <si>
    <t>Peppa Pig: Peppa's Cruise Vacation (8x8 With Pos</t>
  </si>
  <si>
    <t>I'm Not Scared, You're Scared!</t>
  </si>
  <si>
    <t>Adventure Friends, The: Bk #1 Treasure Map (Acor</t>
  </si>
  <si>
    <t>Boy And The Banyan Tree, The</t>
  </si>
  <si>
    <t>Diary Of A Worm: Teacher's Pet</t>
  </si>
  <si>
    <t>Disney Pixar Phonics Reader Short Vowels</t>
  </si>
  <si>
    <t>Eyes That Speak To The Stars</t>
  </si>
  <si>
    <t>Get Well, Crabby! (Acorn)</t>
  </si>
  <si>
    <t>Giraffe is Grumpy</t>
  </si>
  <si>
    <t>Lou</t>
  </si>
  <si>
    <t>Macca's Christmas Crackers</t>
  </si>
  <si>
    <t>Mermaid Days: Bk #3: A New Friend (Acorn)</t>
  </si>
  <si>
    <t>Perfect</t>
  </si>
  <si>
    <t>Pig In Jeans</t>
  </si>
  <si>
    <t>Pigs Can't Fly</t>
  </si>
  <si>
    <t>Racing Ace: Bk #2 Build It! Jump It! (Acorn)</t>
  </si>
  <si>
    <t>Rainbow Days: Bk #2 Gold Bowl, The (Acorn)</t>
  </si>
  <si>
    <t>Rainbow Days: The Orange Wall</t>
  </si>
  <si>
    <t>Rocket And Groot: We Are Groot (8x8)</t>
  </si>
  <si>
    <t>We Are Here</t>
  </si>
  <si>
    <t>Could You Ever Dive With Dolphins?</t>
  </si>
  <si>
    <t>Ocean Is Kind Of A Big Deal, The</t>
  </si>
  <si>
    <t>Deep Snow</t>
  </si>
  <si>
    <t>I Am Ruby Bridges</t>
  </si>
  <si>
    <t>Kwame's Magic Quest: Bk #2 Race To The Magic Mou</t>
  </si>
  <si>
    <t>Last Firehawk, The: Bk #11 The Underland (Branch</t>
  </si>
  <si>
    <t>Loud House: Bk #1 No Bus, No Fuss (Reader)</t>
  </si>
  <si>
    <t>Neversink School And Other Silly Poems</t>
  </si>
  <si>
    <t>Owl Diaries: Bk #18 The Nature Club (Branches)</t>
  </si>
  <si>
    <t>Unicorn Diaries, The: Bk #9 The Glitter Bug (Bra</t>
  </si>
  <si>
    <t>Unicorn Diaries: Bk #8 Welcome To Sparklegrove (</t>
  </si>
  <si>
    <t>What If You Had Animal Eyes!? (Reader)</t>
  </si>
  <si>
    <t>Mimi And The Boo-Hoo Blahs</t>
  </si>
  <si>
    <t>Moonlight Riders Bk#1: Fire Horse</t>
  </si>
  <si>
    <t>Must Love Pets: Bk #4 Dog's Best Friend</t>
  </si>
  <si>
    <t>Pet Rescue Adventures: The Homesick Kitten</t>
  </si>
  <si>
    <t>Bailey School Kids: Bk #3 Ghosts Don't Eat... (G</t>
  </si>
  <si>
    <t>Inflatables In Air To The Throne</t>
  </si>
  <si>
    <t>My Little Pony: Vol #1 Big Horseshoes To Fill</t>
  </si>
  <si>
    <t>You Are A Star, Malala Yousafzai</t>
  </si>
  <si>
    <t>Spider-Ham: A Pig In Time</t>
  </si>
  <si>
    <t>Disney Encanto: We Don't Talk About Bruno (8x8)</t>
  </si>
  <si>
    <t>Scared Silly: Bk #1 Curses Are The Worst</t>
  </si>
  <si>
    <t>Starting From Scratch</t>
  </si>
  <si>
    <t>Moon Girl: Wreck And Roll!</t>
  </si>
  <si>
    <t>Terry's Crew</t>
  </si>
  <si>
    <t>Hummingbird</t>
  </si>
  <si>
    <t>Running In Flip-Flops From The End Of The World</t>
  </si>
  <si>
    <t>Amari And The Night Brothers</t>
  </si>
  <si>
    <t>Esperanza Rising</t>
  </si>
  <si>
    <t>How Not To Be A Vampire Slayer</t>
  </si>
  <si>
    <t>Search And Rescue: Pentagon Escape</t>
  </si>
  <si>
    <t>Tumble</t>
  </si>
  <si>
    <t>Wild Wave</t>
  </si>
  <si>
    <t>Zeus: Water Rescue</t>
  </si>
  <si>
    <t>Zombie Season</t>
  </si>
  <si>
    <t>High Score</t>
  </si>
  <si>
    <t>Horror Collector Vol. 1: The Faceless Kid</t>
  </si>
  <si>
    <t>Mixed Up</t>
  </si>
  <si>
    <t>Ruby Code, The</t>
  </si>
  <si>
    <t>Swimming With Spies</t>
  </si>
  <si>
    <t>As Long As We're Together</t>
  </si>
  <si>
    <t>Freak The Mighty</t>
  </si>
  <si>
    <t>Linked</t>
  </si>
  <si>
    <t>Over And Out</t>
  </si>
  <si>
    <t>Winterkill</t>
  </si>
  <si>
    <t>At The Speed Of Lies</t>
  </si>
  <si>
    <t>Escape From Stalingrad</t>
  </si>
  <si>
    <t>Evacuation Order</t>
  </si>
  <si>
    <t>Girl Who Fought Back, The</t>
  </si>
  <si>
    <t>Nightmare King</t>
  </si>
  <si>
    <t>Switch, The</t>
  </si>
  <si>
    <t>$ 5 and Under while stock lasts English Titles / PROMOTIONS DE L'ENTREPOT Prix réduit</t>
  </si>
  <si>
    <t>Cher Bebe</t>
  </si>
  <si>
    <t>Ma Sante: J'Aime Bouger</t>
  </si>
  <si>
    <t>Nat Geo: J'Explore Le Monde: Les Caneton</t>
  </si>
  <si>
    <t>Au Pays Des Contes De Fees: Boucle D'or</t>
  </si>
  <si>
    <t>Au Pays Des Contes De Fees: Hansel Et Gr</t>
  </si>
  <si>
    <t>Bonne Nuit, Les Camions!</t>
  </si>
  <si>
    <t>Brady Brady Et Le Super Frappeur</t>
  </si>
  <si>
    <t>Cartes Eclair 123</t>
  </si>
  <si>
    <t>Classe De M. Grizzli, La: La Magie De Mo</t>
  </si>
  <si>
    <t>Dragon 1: Une Amie Pour Dragon</t>
  </si>
  <si>
    <t>Entendu Dire..., J'ai</t>
  </si>
  <si>
    <t>Herisson Et Cochon D'Inde 5: C'est Mon T</t>
  </si>
  <si>
    <t>Mes Autocollants Brillants : L'Hiver En</t>
  </si>
  <si>
    <t>Petits Classiques: Spidey: Electro Veut</t>
  </si>
  <si>
    <t>Vallee Des Fees 2 Luna Et Le Coquillage</t>
  </si>
  <si>
    <t>Classe De M. Grizzli, La: La Collecte De</t>
  </si>
  <si>
    <t>Noisette: Renards Ruses 2 Les Plus Grand</t>
  </si>
  <si>
    <t>Carnet De L'Enfer #3: Invasion Des Ombre</t>
  </si>
  <si>
    <t>Celebrons Notre Patrimoine</t>
  </si>
  <si>
    <t>Ecole Saint-Macabre 5: Prisonniers De La</t>
  </si>
  <si>
    <t>Hilde Mene L'enquete 3 Alerte Au Feu</t>
  </si>
  <si>
    <t>Hilde Mene L'Enquete 5 Il Pleut Des Pois</t>
  </si>
  <si>
    <t>Journal De licorne 6: Tempete De Neige</t>
  </si>
  <si>
    <t>Mots Mysteres 39</t>
  </si>
  <si>
    <t>Peripeties Des Soeurs Anodine 2: Terminu</t>
  </si>
  <si>
    <t>Petit Roman: Beignemobile, La</t>
  </si>
  <si>
    <t>Petit Roman: Un Chien A Roulettes</t>
  </si>
  <si>
    <t>Sos Sirenes 4: Cascadia Plonge A La Resc</t>
  </si>
  <si>
    <t>Fetes De Priya, Les 1: L'Anniversaire Or</t>
  </si>
  <si>
    <t>Peripeties Des Soeurs Anodine 1: Ho Hiss</t>
  </si>
  <si>
    <t>Dans Les Yeux D'Anna</t>
  </si>
  <si>
    <t>Pigeon Has To Go To School, The</t>
  </si>
  <si>
    <t>Playdate Surprise</t>
  </si>
  <si>
    <t>See You Later, Alligator!</t>
  </si>
  <si>
    <t>Smile So Big</t>
  </si>
  <si>
    <t>Bounce!</t>
  </si>
  <si>
    <t>Cool Bean Makes A Splash, The</t>
  </si>
  <si>
    <t>Disaster Squad #1: Wildfire Rescue</t>
  </si>
  <si>
    <t>Party Diaries #4 - Fairy-Tale Puppy Picnic</t>
  </si>
  <si>
    <t>What If You Had an Animal Home?</t>
  </si>
  <si>
    <t>Cat On The Run In Cucumber Madness!</t>
  </si>
  <si>
    <t>I Survived The Destruction Of Pompeii, AD 79</t>
  </si>
  <si>
    <t>New Girl</t>
  </si>
  <si>
    <t>Today I Am: 10 Stories Of Belonging</t>
  </si>
  <si>
    <t>Is There A Boy Like Me?</t>
  </si>
  <si>
    <t>Nish #2: Northern Lights</t>
  </si>
  <si>
    <t>English Book Talk Favourites from Fall 2024 - Last Chance / PROMOTIONS DE L'ENTREPOT Prix réduit</t>
  </si>
  <si>
    <t>Never Feed A Grumpy Reindeer</t>
  </si>
  <si>
    <t>I Love You A Latke (Board)</t>
  </si>
  <si>
    <t>Littlest Reindeer, The (Board)</t>
  </si>
  <si>
    <t>Peppa Pig And The Christmas Surprise (HC)</t>
  </si>
  <si>
    <t>Squish N Squeeze Reindeer!</t>
  </si>
  <si>
    <t>Green Is For Christmas (HC)</t>
  </si>
  <si>
    <t>How Do Dinosaurs Say Happy Chanukah?</t>
  </si>
  <si>
    <t>I Know An Old Lady Who Swallowed A Dreidel</t>
  </si>
  <si>
    <t>Santa Shark!</t>
  </si>
  <si>
    <t>There's No Such Thing As Elves</t>
  </si>
  <si>
    <t>Three Little Superpigs, The: Merry Christmas!</t>
  </si>
  <si>
    <t>Who Is The Real Santa?</t>
  </si>
  <si>
    <t>Harry Potter: Bake, Create, And Decorate</t>
  </si>
  <si>
    <t>'ALL</t>
  </si>
  <si>
    <t>Gros Ours Endormi</t>
  </si>
  <si>
    <t>Peppa Pig: Apprendre A Partager</t>
  </si>
  <si>
    <t>Peppa Pig: Joyeux Noel Peppa</t>
  </si>
  <si>
    <t>Peppa Pig: Peppa Adore le Yoga</t>
  </si>
  <si>
    <t>Peppa Pig: Peppa La Sirene</t>
  </si>
  <si>
    <t>Peppa Pig: Peppa Fait Un Gateau</t>
  </si>
  <si>
    <t>Peppa Pig: Quand Je Serai Grande</t>
  </si>
  <si>
    <t>Brady Brady Et La Patinoire De Freddie</t>
  </si>
  <si>
    <t>Classe De M. Grizzli, La : Le Solo De Sh</t>
  </si>
  <si>
    <t>Classe De M. Grizzli, La: Le But D'Emili</t>
  </si>
  <si>
    <t>Crabe Grognon 5: En Classe Crabe Grognon</t>
  </si>
  <si>
    <t>Dragon 3: Journee De Dragon, La</t>
  </si>
  <si>
    <t>Dragon 5: Dragon Fete Noel</t>
  </si>
  <si>
    <t>Fee Scientifique, La</t>
  </si>
  <si>
    <t>Gabby Et La Maison Magique: La Vegie-Mag</t>
  </si>
  <si>
    <t>Guide Des Grands-Mamans Pour Les Petits,</t>
  </si>
  <si>
    <t>Je Lis Avec Pat : L'enseignante Surprise</t>
  </si>
  <si>
    <t>Je Lis Avec Pat: Jour De Neige</t>
  </si>
  <si>
    <t>Jeux Et Labyrinthes En Folie</t>
  </si>
  <si>
    <t>Licorne Et Yeti 3: Amitie Solide, Une</t>
  </si>
  <si>
    <t>Licorne Et Yeti 7: Toi Et Moi, Ca Colle</t>
  </si>
  <si>
    <t>Louloudoc: Les Chiens</t>
  </si>
  <si>
    <t>Louloudoc: Les Hamsters</t>
  </si>
  <si>
    <t>Lutin Trop Petit, Le</t>
  </si>
  <si>
    <t>Maddox Et Aurore: Un Monstre Sous Le Lit</t>
  </si>
  <si>
    <t>Mentalite De Croissance:  Cahier D'activ</t>
  </si>
  <si>
    <t>Peppa Pig: Joyeux Anniversaire Peppa</t>
  </si>
  <si>
    <t>Peppa Pig: La Lecon De Ballet</t>
  </si>
  <si>
    <t>Peppa Pig: La Licorne Magique</t>
  </si>
  <si>
    <t>Peppa Pig: Peppa Superheroine</t>
  </si>
  <si>
    <t>Plus Que La Couleur Peche</t>
  </si>
  <si>
    <t>Pokemon: Soleil Et Lune #2: Otaquin Le H</t>
  </si>
  <si>
    <t>Qui Va Gagner: Le Rhinoceros Ou L'hippop</t>
  </si>
  <si>
    <t>Qui Va Gagner?: Grand Cachalot Ou Le Cal</t>
  </si>
  <si>
    <t>Zig Zag Et Zazie</t>
  </si>
  <si>
    <t>Bou Et Beille 3: Disons Merci, Les Amis</t>
  </si>
  <si>
    <t>Noisette: Renards Ruses 1: Qui A Le Meil</t>
  </si>
  <si>
    <t>Qui Va Gagner: Combat Ultime Des Bestiol</t>
  </si>
  <si>
    <t>Qui Va Gagner: Le Tyrannosaure Ou Le Vel</t>
  </si>
  <si>
    <t>Crabe Grognon 6 C'est La Fete, Crabe Gro</t>
  </si>
  <si>
    <t>Je Lis Avec Pat Le Chat: Les Olympiades</t>
  </si>
  <si>
    <t>Licorne Et Yeti 1: De Nouveaux Amis</t>
  </si>
  <si>
    <t>Mini-Docs 1: Aidons Le Gentil Lion</t>
  </si>
  <si>
    <t>Cerveaux Actifs Junior</t>
  </si>
  <si>
    <t>Fee Des Souhaits 3: Super Populaire</t>
  </si>
  <si>
    <t>Fees Des Souhaits 4: Fees A Jamais!</t>
  </si>
  <si>
    <t>Fractions De Pommes</t>
  </si>
  <si>
    <t>Hibou Hebdo 16 Tiens-Bon Eve</t>
  </si>
  <si>
    <t>Hibou Hebo 17: Eve Et Son Groupe Rock</t>
  </si>
  <si>
    <t>Hilde Mene L'Enquete 1: Zeus Suit La Pis</t>
  </si>
  <si>
    <t>Journal D'Un Carlin 1: Grand Decollage,</t>
  </si>
  <si>
    <t>Maitres Des Dragons 13: Oeil Du Dragon D</t>
  </si>
  <si>
    <t>Maitres Des Dragons 14: Au Pays Du Drago</t>
  </si>
  <si>
    <t>Maitres Des Dragons 21: Le Parfum Du Dra</t>
  </si>
  <si>
    <t>Qui Va Gagner: Le Coyote Ou Le Dingo</t>
  </si>
  <si>
    <t>Releve Le Defi Zero Plastique: Petits Ge</t>
  </si>
  <si>
    <t>Ricky Ricotta 7 Contre Les Licornes Uran</t>
  </si>
  <si>
    <t>Mission Adoption: Chocolat</t>
  </si>
  <si>
    <t>Peripeties Des Soeurs Anodine 3, Les: De</t>
  </si>
  <si>
    <t>Mission Adoption: Lucie</t>
  </si>
  <si>
    <t>Mission Adoption: Margot</t>
  </si>
  <si>
    <t>Animorphs La Bande Dessinée 3: L'Affront</t>
  </si>
  <si>
    <t>Chroniques De L'Outre-Monde 1: Creatures</t>
  </si>
  <si>
    <t>Ecole Saint-Macabre 1: Ecole Est Vivante</t>
  </si>
  <si>
    <t>Enfant Volee</t>
  </si>
  <si>
    <t>Max Et Les Mini-Chevaliers</t>
  </si>
  <si>
    <t>Motel Calivista 3: Place Au Reves</t>
  </si>
  <si>
    <t>FRENCH / FRANÇAIS - $7,00 - $ 10,00 / PROMOTIONS DE L'ENTREPOT dernière chance d'acheter</t>
  </si>
  <si>
    <t>F24HANDPTR</t>
  </si>
  <si>
    <t>Hand Pointer (Assorted)  (2 for)</t>
  </si>
  <si>
    <t xml:space="preserve">Small Diary: GRAFFITI PATTERN              </t>
  </si>
  <si>
    <t xml:space="preserve">Small Diary: HOLOGRAPHIC BUTTERFLY          </t>
  </si>
  <si>
    <t xml:space="preserve">DIARY: CAR w/ lock and key                                </t>
  </si>
  <si>
    <t xml:space="preserve">DIARY: KITTEN/PUPPY with lock and key     </t>
  </si>
  <si>
    <t xml:space="preserve">Spiral Bound Journal: MARBLE     </t>
  </si>
  <si>
    <t xml:space="preserve">Spiral Bound Journal: DAISY                </t>
  </si>
  <si>
    <t xml:space="preserve">Spiral Bound Journal: DRAGON            </t>
  </si>
  <si>
    <t>SP410691</t>
  </si>
  <si>
    <t>Claw Machine Eraser Set  Sports Theme  (2 for)</t>
  </si>
  <si>
    <t>F24INVINK</t>
  </si>
  <si>
    <t>Invisible Ink Pen Bundle (6)</t>
  </si>
  <si>
    <t xml:space="preserve">F23NEWVALU    </t>
  </si>
  <si>
    <t xml:space="preserve">PEN: Assorted Gamer Topper/Unicorn Topper  (12)                 </t>
  </si>
  <si>
    <t>'RG413261</t>
  </si>
  <si>
    <t>'RG413263</t>
  </si>
  <si>
    <t xml:space="preserve">F23BUBBLE     </t>
  </si>
  <si>
    <t>Bubble Tea Eraser / Sharpener  Assorted (12)</t>
  </si>
  <si>
    <t>Strawberry Mechanical Pencil (10)</t>
  </si>
  <si>
    <t>Claw Machine Eraser Set Sports Theme  (2 for)</t>
  </si>
  <si>
    <t>10 Daring Dinos (Board Book)</t>
  </si>
  <si>
    <t>10 Magical Unicorns (Board Book)</t>
  </si>
  <si>
    <t>My Moms Love Me (Brd Book)</t>
  </si>
  <si>
    <t>Never Touch The Porcupines (Board Book)</t>
  </si>
  <si>
    <t>Old Macdonald Had A Spooky Farm (BRD)</t>
  </si>
  <si>
    <t>Peppa Pig: Touch And Feel Class Pet (Board Book)</t>
  </si>
  <si>
    <t>Pizza My Heart, A (Brd Book)</t>
  </si>
  <si>
    <t>Very Hungry Worry Monsters Mood-O-Meter, The (BR</t>
  </si>
  <si>
    <t>Bears Don't Share!</t>
  </si>
  <si>
    <t>Bluey: Meet Bluey's Family</t>
  </si>
  <si>
    <t>Clifford TV: Puppy Preschool (8x8)</t>
  </si>
  <si>
    <t>Daddy's Hugs and Snuggles (HC)</t>
  </si>
  <si>
    <t>I'm A Unicorn</t>
  </si>
  <si>
    <t>Never Touch A Sleepy Lion!</t>
  </si>
  <si>
    <t>Pete The Cat: Crayons Rock!</t>
  </si>
  <si>
    <t>Be A Bridge</t>
  </si>
  <si>
    <t>Crayons Love Our Planet, The (Mini Hardcover, Re</t>
  </si>
  <si>
    <t>Peppa Pig: Happy Birthday (8x8)</t>
  </si>
  <si>
    <t>Princess Truly: Bk #7 I Am Curious! (Acorn)</t>
  </si>
  <si>
    <t>Rainbow Days: Bk #1 Gray Day, The (Acorn)</t>
  </si>
  <si>
    <t>Spidey And His Amazing Friends: Let's Swing, Spi</t>
  </si>
  <si>
    <t>There Was An Old Lady Who Swallowed A Dragon</t>
  </si>
  <si>
    <t>There Was An Old Lady Who Swallowed a Worm!</t>
  </si>
  <si>
    <t>We Belong Here (HC)</t>
  </si>
  <si>
    <t>Who's That Dog?</t>
  </si>
  <si>
    <t>Yetis Are The Worst!</t>
  </si>
  <si>
    <t>Could You Ever Waddle With Penguins!?</t>
  </si>
  <si>
    <t>I Am Big</t>
  </si>
  <si>
    <t>Bad Food: Bk #3 Mission Impastable</t>
  </si>
  <si>
    <t>Diary Of A Roblox Pro: Bk #3 Obby Challenge</t>
  </si>
  <si>
    <t>Diary Of A Roblox Pro: Bk #4 Lava Chase</t>
  </si>
  <si>
    <t>Forever Fairies #1: Lulu Flutters (Includes Neck</t>
  </si>
  <si>
    <t>Inflatables,The Bk #5 Snack To The Future</t>
  </si>
  <si>
    <t>Love Puppies Bk #4: Recipe For Success</t>
  </si>
  <si>
    <t>Love Puppies Bk #5: Changing Tunes</t>
  </si>
  <si>
    <t>Lunch Club, The: Bk #5 Return Of The Mummy, The</t>
  </si>
  <si>
    <t>Capt Underpants: Maniacal Mischief...Monsters (W</t>
  </si>
  <si>
    <t>Pokemon: Ash And Pikachu's Adventures</t>
  </si>
  <si>
    <t>I Survived: Bk #8 The American Revolution, 1776</t>
  </si>
  <si>
    <t>Dodo, The: Starfish's Story</t>
  </si>
  <si>
    <t>Whatever After Graphic Novel: Fairest Of All</t>
  </si>
  <si>
    <t>Baby-Sitters Club #1 Kristy's Great Idea</t>
  </si>
  <si>
    <t>Enemies</t>
  </si>
  <si>
    <t>Parachute Kids</t>
  </si>
  <si>
    <t>Super Pancake</t>
  </si>
  <si>
    <t>Wings Of Fire: The Winglets Quartet</t>
  </si>
  <si>
    <t>Avatar The Last Airbender: Azula In The Spirit T</t>
  </si>
  <si>
    <t>Picture Day</t>
  </si>
  <si>
    <t>Shang-Chi And The Quest For Immortality (Graphic</t>
  </si>
  <si>
    <t>Sports Superheroes #1: Stephen Curry</t>
  </si>
  <si>
    <t>Never Never</t>
  </si>
  <si>
    <t>Starfish</t>
  </si>
  <si>
    <t>Stopping The Shots</t>
  </si>
  <si>
    <t>Captain America: The Ghost Army</t>
  </si>
  <si>
    <t>Simon Sort Of Says (HC)</t>
  </si>
  <si>
    <t>At The Speed Of Gus</t>
  </si>
  <si>
    <t>Bendy: Bk #3 Fade To Black</t>
  </si>
  <si>
    <t>I Will Follow</t>
  </si>
  <si>
    <t>Pumpkin Spice And Everything Nice</t>
  </si>
  <si>
    <t>Stars In Their Eyes (Graphix)</t>
  </si>
  <si>
    <t>Uprising</t>
  </si>
  <si>
    <t>Special Savings LIMITED STOCK English Titles /Dernière chance d'acheter</t>
  </si>
  <si>
    <t>10 Speedy Racers</t>
  </si>
  <si>
    <t>Gabby's Dollhouse: ABC (Brd Book)</t>
  </si>
  <si>
    <t>Gabby's Dollhouse: Mercat's Sparkle Surprise (Bo</t>
  </si>
  <si>
    <t>Never Touch An Animal ABC: S Is For Shark</t>
  </si>
  <si>
    <t>Peppa Pig: George's Digger (8x8)</t>
  </si>
  <si>
    <t>Rubble And Crew: Get The Job Done! (Brd Book)</t>
  </si>
  <si>
    <t>SAHAF: Go-Webs-Go! (Brd Book)</t>
  </si>
  <si>
    <t>Boop Me! (Brd Book)</t>
  </si>
  <si>
    <t>Do Not Turn The Page!</t>
  </si>
  <si>
    <t>My Green And Scaly Dinosaur ABC Backpack</t>
  </si>
  <si>
    <t>Pig the Pug: Cranky Pug</t>
  </si>
  <si>
    <t>Powwow Counting In Cree</t>
  </si>
  <si>
    <t>Sharon, Lois And Bram's Skinnamarink</t>
  </si>
  <si>
    <t>Stick And Stone: Best Friends Forever!</t>
  </si>
  <si>
    <t>T. Rex Vs. Spinosaurus</t>
  </si>
  <si>
    <t>There Was An Old Lady Who Built A Snowman (Reade</t>
  </si>
  <si>
    <t>There Was An Old Lady Who Picked A Pumpkin (Read</t>
  </si>
  <si>
    <t>Gabby's Dollhouse: Merry Christmas, Gabby Cats!</t>
  </si>
  <si>
    <t>Peppa The Unicorn</t>
  </si>
  <si>
    <t>Tricks And Treats! (Gabby's Dollhouse Board Book</t>
  </si>
  <si>
    <t>Aaron's Hair</t>
  </si>
  <si>
    <t>Adventure Friends, The: Bk #3 Bright Star (Acorn</t>
  </si>
  <si>
    <t>All Are Neighbors (HC)</t>
  </si>
  <si>
    <t>Alpaca Picnic Panic</t>
  </si>
  <si>
    <t>Bad Bunny</t>
  </si>
  <si>
    <t>Bear Learns To Share</t>
  </si>
  <si>
    <t>Big Cheese, The</t>
  </si>
  <si>
    <t>Blippi &amp; Meekah: Best Friends</t>
  </si>
  <si>
    <t>Bluey: Queens</t>
  </si>
  <si>
    <t>CatRat's Birthday Surprise (Gabby's Dollhouse 8x</t>
  </si>
  <si>
    <t>Cool Bean Presents, The: As Cool As It Gets</t>
  </si>
  <si>
    <t>CAP6601</t>
  </si>
  <si>
    <t>Corgis Never Quit (LEGO: Cute Squad)</t>
  </si>
  <si>
    <t>Disney Princess: Phonics Reading Program</t>
  </si>
  <si>
    <t>Don't Touch That Flower!</t>
  </si>
  <si>
    <t>Dragon: Bk #4 Dragon's Halloween (Acorn)</t>
  </si>
  <si>
    <t>Elephant And Piggie: I Am Invited To A Party!</t>
  </si>
  <si>
    <t>Eraser</t>
  </si>
  <si>
    <t>Fly Guy's Ninja Christmas</t>
  </si>
  <si>
    <t>Friends Find A Way</t>
  </si>
  <si>
    <t>Grumpy Monkey Oh, No! Christmas</t>
  </si>
  <si>
    <t>Grumpy Monkey: Don't Be Scared</t>
  </si>
  <si>
    <t>Grumpy Monkey: Up All Night</t>
  </si>
  <si>
    <t>Hello! My Name Is...Apple</t>
  </si>
  <si>
    <t>Hot Wheels: Race to the Rescue (Includes Toy Car</t>
  </si>
  <si>
    <t>I Am A Great Friend!</t>
  </si>
  <si>
    <t>I Am Cherished</t>
  </si>
  <si>
    <t>I Broke My Trunk! (An Elephant &amp; Piggie Book)</t>
  </si>
  <si>
    <t>I'm Not Scary</t>
  </si>
  <si>
    <t>Let's Meet Taylor</t>
  </si>
  <si>
    <t>Little Dreidel Learns To Spin</t>
  </si>
  <si>
    <t>Mini Bluey: A Bluey Storybook</t>
  </si>
  <si>
    <t>Moo Hoo</t>
  </si>
  <si>
    <t>Most Perfect You</t>
  </si>
  <si>
    <t>Once I Was A Bear</t>
  </si>
  <si>
    <t>Party Hearty Kitty-Corn</t>
  </si>
  <si>
    <t>Paw Patrol: Rubble &amp; Crew Phonics Box</t>
  </si>
  <si>
    <t>Peppa's Big Feelings</t>
  </si>
  <si>
    <t>Pete The Cat Plays Hide-And-Seek</t>
  </si>
  <si>
    <t>Pete The Cat: Scuba-Cat</t>
  </si>
  <si>
    <t>Pete The Cat: Secret Agent</t>
  </si>
  <si>
    <t>Pig The Rebel</t>
  </si>
  <si>
    <t>Pigeon Will Ride The Roller Coaster!, The</t>
  </si>
  <si>
    <t>Pizza Shark</t>
  </si>
  <si>
    <t>Pokemon: Electric Secret, An (With Stickers)</t>
  </si>
  <si>
    <t>Princess Truly: Bk #8 I Can Help! (Acorn)</t>
  </si>
  <si>
    <t>Razzle Dazzle (Unicorn &amp; Yeti Reader)</t>
  </si>
  <si>
    <t>Spidey And His Amazing Friends: Dino Disaster (8</t>
  </si>
  <si>
    <t>Spidey Write And Draw Journal (Includes Eraser)</t>
  </si>
  <si>
    <t>Sprout Branches Out</t>
  </si>
  <si>
    <t>Swim School: A Bluey Storybook</t>
  </si>
  <si>
    <t>There Was An Old Astronaut Who Swallowed The Moo</t>
  </si>
  <si>
    <t>This Is Me!</t>
  </si>
  <si>
    <t>Unicorn And Yeti: Bk #7 Stuck With You (Acorn)</t>
  </si>
  <si>
    <t>Up Up Down</t>
  </si>
  <si>
    <t>Very Hockey Christmas, A</t>
  </si>
  <si>
    <t>Wash Day Love</t>
  </si>
  <si>
    <t>We Are One</t>
  </si>
  <si>
    <t>When Things Aren't Going Right, Go Left (HC)</t>
  </si>
  <si>
    <t>When You Adopt A Pandarina (8x8)</t>
  </si>
  <si>
    <t>When You Adopt A Pugicorn and Hugicorn</t>
  </si>
  <si>
    <t>Why Won't You Sleep?</t>
  </si>
  <si>
    <t>Could You Ever Dine With Dinosaurs!?</t>
  </si>
  <si>
    <t>Get Out Of Bed!</t>
  </si>
  <si>
    <t>Kaiah's Garden</t>
  </si>
  <si>
    <t>Pluto! Not A Planet? Not A Problem!</t>
  </si>
  <si>
    <t>Still My Tessa</t>
  </si>
  <si>
    <t>Wild Rainbow (Includes Squishy)</t>
  </si>
  <si>
    <t>Adventure On The Horizon (Pokemon Scholastic Rea</t>
  </si>
  <si>
    <t>Coral Keepers: Bk #1 Search For The Silver Shell</t>
  </si>
  <si>
    <t>Diary Of A Minecraft Wolf: Bk #3: Nether Ghost</t>
  </si>
  <si>
    <t>Diary of a Pug #10: Beach Pug</t>
  </si>
  <si>
    <t>Diary Of A Pug: Bk #11 Sports Star (Branches)</t>
  </si>
  <si>
    <t>Diary Of A Pug: Bk #12 Get Well Pug</t>
  </si>
  <si>
    <t>Diary Of A Pug: Bk #9 Pug The Prince (Branches)</t>
  </si>
  <si>
    <t>Dinosaur Bites (Includes Necklace)</t>
  </si>
  <si>
    <t>Disaster Squad: Bk #3 Blizzard Rescue</t>
  </si>
  <si>
    <t>Dragon Masters: Bk #26 Cave Of The Crystal Drago</t>
  </si>
  <si>
    <t>Dragon Masters: Bk #27 Haunting Of The Ghost Dra</t>
  </si>
  <si>
    <t>Elephant &amp; Piggie: Listen To My Trumpet!</t>
  </si>
  <si>
    <t>Home For Meow: Bk #3 Kitten Around</t>
  </si>
  <si>
    <t>Inside Out Scouts: Help The Kind Lion</t>
  </si>
  <si>
    <t>Kwame's Magic Quest: Bk #3 Bite Of The Kaba Lago</t>
  </si>
  <si>
    <t>Last Firehawk, The: Bk #12 The Shadow Returns (B</t>
  </si>
  <si>
    <t>LNC6729P1</t>
  </si>
  <si>
    <t>Lego Ninjago: Imperium Warrior Activity Book (In</t>
  </si>
  <si>
    <t>Marvel: Spidey And His Amazing Friends: Dino-Ram</t>
  </si>
  <si>
    <t>Moana's Magical Voyage (Includes UV Wand)</t>
  </si>
  <si>
    <t>My Magical Friends #6: Baby Phoenix Makes Friend</t>
  </si>
  <si>
    <t>Nat Geo Kids: Marvel's Spider-Man Bugs Out!</t>
  </si>
  <si>
    <t>Owl Diaries #20: Olympic Games, The</t>
  </si>
  <si>
    <t>Party Diaries, The: Bk #1 Awesome Orange Birthda</t>
  </si>
  <si>
    <t>Party Diaries, The: Bk #3 Top Secret Anniversary</t>
  </si>
  <si>
    <t>Party Diaries: Bk #2: Starry Henna Night (Branch</t>
  </si>
  <si>
    <t>Pets Rule #6: Night Of The Chipmunk, The</t>
  </si>
  <si>
    <t>Pets Rule: Bk #3 Kittens Are Monsters! (Branches</t>
  </si>
  <si>
    <t>Pets Rule: Bk #4 Rise Of The Goldfish, The (Bran</t>
  </si>
  <si>
    <t>Press Start! #15: Mega Mole Girl Digs Deep!</t>
  </si>
  <si>
    <t>Reptiles (With Eraser)</t>
  </si>
  <si>
    <t>Snakes Rule! (Includes Replica Skeleton)</t>
  </si>
  <si>
    <t>Soccer Stories: Messi</t>
  </si>
  <si>
    <t>Stitch: Phonics Fun Box Set</t>
  </si>
  <si>
    <t>Taylor Swift: Her Story</t>
  </si>
  <si>
    <t>Trouble Brewing (Minecraft Reader)</t>
  </si>
  <si>
    <t>Unicorn Diaries, The: Bk #10 Bo And The Witch</t>
  </si>
  <si>
    <t>Unicorn Diaries: Bk #11 Secret Of The Lost Gold,</t>
  </si>
  <si>
    <t>WWW: Ultimate Pterosaur Rumble</t>
  </si>
  <si>
    <t>Dog Man With Love: Official Coloring Book, The</t>
  </si>
  <si>
    <t>Sch Can Bio: Meet Jim Egan</t>
  </si>
  <si>
    <t>Who Would Win?: Monstrous Mammals (HC)</t>
  </si>
  <si>
    <t>You Are A Star, Martin Luther King Jr.</t>
  </si>
  <si>
    <t>Bad Food: Bk #4 Live And Let Fry</t>
  </si>
  <si>
    <t>Bad Food: Bk #5 Night Of The Living Bread</t>
  </si>
  <si>
    <t>BSK: Dragons Don't Cook Pizza</t>
  </si>
  <si>
    <t>Diary of a Minecraft Wolf Bk #1: Player Attack</t>
  </si>
  <si>
    <t>Diary of a Minecraft Wolf Bk #2: Underwater Heis</t>
  </si>
  <si>
    <t>Diary Of A Roblox Pro: Bk #8 Survive The Island</t>
  </si>
  <si>
    <t>Dragon Girls Bk #13: Hana The Thunder Dragon</t>
  </si>
  <si>
    <t>Dragon Girls: Bk #10 Grace The Cove Dragon</t>
  </si>
  <si>
    <t>Dragon Girls: Bk #11 Zoe The Beach Dragon</t>
  </si>
  <si>
    <t>Dragon Girls: Bk#16 Eloise The Flame Dragon</t>
  </si>
  <si>
    <t>Dragon Masters #24: Dawn Of The Light Dragon</t>
  </si>
  <si>
    <t>Dragon Masters #25: Legend of the Star Dragon</t>
  </si>
  <si>
    <t>Dragon Masters: Bk #22 Guarding The Invisible Dr</t>
  </si>
  <si>
    <t>Epic Guide To Dragon Masters, The</t>
  </si>
  <si>
    <t>Geronimo Stilton: Bk #82 Mouse Vs. Wild</t>
  </si>
  <si>
    <t>Hockey Super Six #7: Power Play</t>
  </si>
  <si>
    <t>Kwame's Magic Quest #1: Rise Of The Green Flame</t>
  </si>
  <si>
    <t>Love Puppies: Bk #3 Dream Team</t>
  </si>
  <si>
    <t>Owl Diaries #19: Eva For President</t>
  </si>
  <si>
    <t>Pet Simulator: Bk #1 Two Tales Of Teamwork</t>
  </si>
  <si>
    <t>Pets Rule: Invasion Of The Pugs</t>
  </si>
  <si>
    <t>Pizza And Taco Rock Out!</t>
  </si>
  <si>
    <t>Pokemon: Ash's Taste Of Victory (Includes Eraser</t>
  </si>
  <si>
    <t>Pokemon: Underwater Mission</t>
  </si>
  <si>
    <t>Pokemon: World Championship Bk #3 Ash Wins It Al</t>
  </si>
  <si>
    <t>Saphie The One-Eyed Cat Vol. 1</t>
  </si>
  <si>
    <t>Sch Can Bio: Meet Clara Hughes</t>
  </si>
  <si>
    <t>Baby-Sitters Little Sister #8 Karen's Sleepover</t>
  </si>
  <si>
    <t>Dragon Girls Special Edition #1: Rani The Enchan</t>
  </si>
  <si>
    <t>Love Puppies: Fast And The Furriest, The</t>
  </si>
  <si>
    <t>Lunch Club, The: Bk #6 The Swamp Thingy</t>
  </si>
  <si>
    <t>Rocket And Groot: Bk #1 Hunt For The Starlord, T</t>
  </si>
  <si>
    <t>Spider-Ham: Hollywood May-Ham (Release Date: Oct</t>
  </si>
  <si>
    <t>All Access: Lionel Messi</t>
  </si>
  <si>
    <t>Dinosaurs Lenticular Book (Includes Stickers)</t>
  </si>
  <si>
    <t>Dog Man (Hardcover)</t>
  </si>
  <si>
    <t>Dog Man: Bk #12 Scarlet Shedder, The</t>
  </si>
  <si>
    <t>Dog Man: Bk #13 Big Jim Begins</t>
  </si>
  <si>
    <t>Dog Man: Bk #3 A Tale Of Two Kitties</t>
  </si>
  <si>
    <t>Dog Man: Bk #4 Dog Man And Cat Kid</t>
  </si>
  <si>
    <t>Doodle Gamer Sketchbook</t>
  </si>
  <si>
    <t>Funny Animals (Includes Keychain)</t>
  </si>
  <si>
    <t>Goat Dinosaurs (Includes Real Corpolite)</t>
  </si>
  <si>
    <t>LSFB6701</t>
  </si>
  <si>
    <t>Lego Ninjago: Where's The Ninja (Includes Minifi</t>
  </si>
  <si>
    <t>Pokemon: Super Duper Extra Deluxe Essential Hand</t>
  </si>
  <si>
    <t>Predator Face-Off (With Tooth &amp; Claw)</t>
  </si>
  <si>
    <t>Rockin' Rainbow (Includes Rocks)</t>
  </si>
  <si>
    <t>Sharks! Up Close</t>
  </si>
  <si>
    <t>Tarantulas (Includes Necklace)</t>
  </si>
  <si>
    <t>Baby-Sitters Little Sister #9: Karen's Grandmoth</t>
  </si>
  <si>
    <t>Dork Diaries: Bk #16 Tales From A Not-So-Bratty</t>
  </si>
  <si>
    <t>Hockey Super Six #8: Final Buzzer, The</t>
  </si>
  <si>
    <t>Puppy Place, The #69: Trixie</t>
  </si>
  <si>
    <t>Puppy Place, The: Bk #67 Scruffy</t>
  </si>
  <si>
    <t>Academy For Roblox Pros #1: Attack Of The Zombie</t>
  </si>
  <si>
    <t>Amazing Hockey Trivia For Kids</t>
  </si>
  <si>
    <t>Diary Of A Wimpy Kid: Bk #19: Hot Mess</t>
  </si>
  <si>
    <t>Klutz: Lego Gravity Drop (Kit)</t>
  </si>
  <si>
    <t>Klutz: Photo Mosaic Dogs And Puppies</t>
  </si>
  <si>
    <t>Lunch Club, The: Night Of The Living Rocks</t>
  </si>
  <si>
    <t>Pokemon: Legendary And Mythical Guidebook</t>
  </si>
  <si>
    <t>Pop It! Challenge Activity Book (Klutz)</t>
  </si>
  <si>
    <t>Rock On! Extreme (Includes Rocks)</t>
  </si>
  <si>
    <t>Sidekicks</t>
  </si>
  <si>
    <t>Spider-Man Battle Box</t>
  </si>
  <si>
    <t>Spider-Man: Animals Assemble!</t>
  </si>
  <si>
    <t>Unofficial Guide To Sonic The Hedgehog, The</t>
  </si>
  <si>
    <t>Weirdest Creatures Of All Time (Includes Blobfis</t>
  </si>
  <si>
    <t>Wings Of Fire How To Draw</t>
  </si>
  <si>
    <t>39 Clues: Maze Of Bones Graphic Novel</t>
  </si>
  <si>
    <t>Academy For Roblox Pros: Bk #2 Game On!</t>
  </si>
  <si>
    <t>Diary Of A Wimpy Kid: No Brainer</t>
  </si>
  <si>
    <t>Discovering Sharks</t>
  </si>
  <si>
    <t>Goosebumps House Of Shivers: Bk #1 Scariest. Boo</t>
  </si>
  <si>
    <t>Paws: Bk #1 Gabby Gets It Together</t>
  </si>
  <si>
    <t>Paws: Bk #2 Mindy Makes Some Space</t>
  </si>
  <si>
    <t xml:space="preserve">All Access: Travis Kelce </t>
  </si>
  <si>
    <t>Amazing Hockey Stories: Sidney Crosby</t>
  </si>
  <si>
    <t>Amulet Bk #9: Waverider</t>
  </si>
  <si>
    <t>Baby-Sitters Club #16 Kristy And The Walking Dis</t>
  </si>
  <si>
    <t>Basketball Legends</t>
  </si>
  <si>
    <t>Basketball's Best</t>
  </si>
  <si>
    <t>Beastworld (Includes Necklace)</t>
  </si>
  <si>
    <t>Big Tree (HC)</t>
  </si>
  <si>
    <t>Countdown To Danger: Tunnel Of Terror</t>
  </si>
  <si>
    <t>Crack The Code</t>
  </si>
  <si>
    <t>Discovering Dragons</t>
  </si>
  <si>
    <t>Dodo, The:  Sally's Story</t>
  </si>
  <si>
    <t>FGTEEV Blasts Off!</t>
  </si>
  <si>
    <t>Four Eyes</t>
  </si>
  <si>
    <t>Fresh Start</t>
  </si>
  <si>
    <t>Greatest Of All Time Sharks (Includes Two Shark</t>
  </si>
  <si>
    <t>I Survived The Black Death, 1348</t>
  </si>
  <si>
    <t>Klutz: Harry Potter Clay Charms (Kit)</t>
  </si>
  <si>
    <t>Last Kids On Earth: Last Comics On Earth (HC)</t>
  </si>
  <si>
    <t>Meet Me On Mercer Street</t>
  </si>
  <si>
    <t>Millie</t>
  </si>
  <si>
    <t>Official Harry Potter How To Draw, The</t>
  </si>
  <si>
    <t>Out Of My Mind</t>
  </si>
  <si>
    <t>Predator Battles (Includes Tooth)</t>
  </si>
  <si>
    <t>PrestonPlayz: Mystery Of The Super Spooky Secret</t>
  </si>
  <si>
    <t>Reptiles Are Awesome (Includes Tooth)</t>
  </si>
  <si>
    <t>Rock On! Gemstones (Kit With Gems)</t>
  </si>
  <si>
    <t>Speechless</t>
  </si>
  <si>
    <t>Sports Heroes: Simone Biles</t>
  </si>
  <si>
    <t>Spy Ninjas Official Spy Kit</t>
  </si>
  <si>
    <t>Spy Ninjas: Bk #2 New Recruits (Graphic Novel)</t>
  </si>
  <si>
    <t>Supercroc (With Skeleton)</t>
  </si>
  <si>
    <t>TMNT: Turtle Power Pack Vol. 1</t>
  </si>
  <si>
    <t>Unico: Awakening, The Vol. 1</t>
  </si>
  <si>
    <t>Unofficial Guide To Mario, The</t>
  </si>
  <si>
    <t>Bunnicula</t>
  </si>
  <si>
    <t>Pokemon Adventures Vol. 1: Ruby And Sapphire</t>
  </si>
  <si>
    <t>All Access: Olivia Rodrigo</t>
  </si>
  <si>
    <t>Around The Spider-Verse</t>
  </si>
  <si>
    <t>Christmas Pig, The</t>
  </si>
  <si>
    <t>Dear Dad</t>
  </si>
  <si>
    <t>Disasters! (Includes Slime)</t>
  </si>
  <si>
    <t>Far-Fetched</t>
  </si>
  <si>
    <t>Football's Best (Includes Eraser)</t>
  </si>
  <si>
    <t>Ghost Hunter's Guide (Kit) (Includes UV Flashlig</t>
  </si>
  <si>
    <t>Goosebumps Graphix: Haunted Mask, The</t>
  </si>
  <si>
    <t>Iggy Included</t>
  </si>
  <si>
    <t>Last Kids On Earth: Bk #8 Forbidden Fortress (HC</t>
  </si>
  <si>
    <t>Level Up 2025</t>
  </si>
  <si>
    <t>Nat Enough: Bk #4 Nat For Nothing</t>
  </si>
  <si>
    <t>Pizza Face</t>
  </si>
  <si>
    <t>Play The Game #1: Hoop Con, The</t>
  </si>
  <si>
    <t>Right Back At You</t>
  </si>
  <si>
    <t>Scholastic Year In Sports 2025</t>
  </si>
  <si>
    <t>Second To None</t>
  </si>
  <si>
    <t>Secrets Of The Zodiac (Includes Necklace)</t>
  </si>
  <si>
    <t>Spy Ninjas: Bk #3: Boss Battle</t>
  </si>
  <si>
    <t>Squad, The</t>
  </si>
  <si>
    <t>Squished</t>
  </si>
  <si>
    <t>Superteacher Project, The</t>
  </si>
  <si>
    <t>Taylor Swift Coloring And Activity Book</t>
  </si>
  <si>
    <t>Taylor Swift: Fact And Photo File</t>
  </si>
  <si>
    <t>They Got Game: Basketball Superstars (Includes S</t>
  </si>
  <si>
    <t>Timid</t>
  </si>
  <si>
    <t>Wings Of Fire: Bk #8 Escaping Peril</t>
  </si>
  <si>
    <t>Cool Cat</t>
  </si>
  <si>
    <t>Dinged</t>
  </si>
  <si>
    <t>Dragon Ball Super Vol 8</t>
  </si>
  <si>
    <t>Escape From Alcatraz</t>
  </si>
  <si>
    <t>FGTEEV: Official Guidebook, The</t>
  </si>
  <si>
    <t>Fire And Fate</t>
  </si>
  <si>
    <t>Heroes: Novel Of Pearl Harbor, A</t>
  </si>
  <si>
    <t>Just Keep Walking</t>
  </si>
  <si>
    <t>Misewa Saga, The: Bk #3: Stone Child, The</t>
  </si>
  <si>
    <t>Nish: North And South</t>
  </si>
  <si>
    <t>Plants Vs. Zombies Vol. 21 Impfestation</t>
  </si>
  <si>
    <t>Scholastic Book Of World Records 2025</t>
  </si>
  <si>
    <t>School For Wicked Witches, The</t>
  </si>
  <si>
    <t>Sea Legs</t>
  </si>
  <si>
    <t>Slugfest</t>
  </si>
  <si>
    <t>Stranded</t>
  </si>
  <si>
    <t>Sunny Makes Her Case</t>
  </si>
  <si>
    <t>We Do Not Welcome Our Ten-Year-Old Overlord</t>
  </si>
  <si>
    <t>Witchlings: Bk #2 Golden Frog Games, The</t>
  </si>
  <si>
    <t>Youtube World Records</t>
  </si>
  <si>
    <t>Almost There</t>
  </si>
  <si>
    <t>Factory, The</t>
  </si>
  <si>
    <t>I.R.L.</t>
  </si>
  <si>
    <t>Identikill</t>
  </si>
  <si>
    <t>Jude Saves The World</t>
  </si>
  <si>
    <t>Kidnapped From Ukraine #1: Under Attack</t>
  </si>
  <si>
    <t>Air</t>
  </si>
  <si>
    <t>Dread Detention</t>
  </si>
  <si>
    <t>Great Bear, The: Book Two Of The Misewa Saga</t>
  </si>
  <si>
    <t>Haunted Canada Graphic Novel Vol. 1</t>
  </si>
  <si>
    <t>Hunger Games, The (Deluxe Edition)</t>
  </si>
  <si>
    <t>Hungry Bones</t>
  </si>
  <si>
    <t>Jawbreaker</t>
  </si>
  <si>
    <t>Language Of Seabirds, The</t>
  </si>
  <si>
    <t>Last Dragon On Mars, The</t>
  </si>
  <si>
    <t>Liar's Society, The</t>
  </si>
  <si>
    <t>Marcus Vega Doesn't Speak Spanish</t>
  </si>
  <si>
    <t>Miles Morales Suspended</t>
  </si>
  <si>
    <t>Nightmare Before Christmas, The: Mirror Moon</t>
  </si>
  <si>
    <t>One Wrong Step</t>
  </si>
  <si>
    <t>Part Of Your World: A Twisted Graphic Novel</t>
  </si>
  <si>
    <t>Pigture Perfect</t>
  </si>
  <si>
    <t>Raising The Horseman</t>
  </si>
  <si>
    <t>Resist</t>
  </si>
  <si>
    <t>Simon Sort Of Says</t>
  </si>
  <si>
    <t>Some Places More Than Others</t>
  </si>
  <si>
    <t>Spider-Man: Stories From The Spider-Verse</t>
  </si>
  <si>
    <t>Summer's End</t>
  </si>
  <si>
    <t>Sunrise On The Reaping (HC)</t>
  </si>
  <si>
    <t>They Saved The Stallions</t>
  </si>
  <si>
    <t>We Had To Be Brave</t>
  </si>
  <si>
    <t>Apprendre Avec Scholastic: Mon Super Cah</t>
  </si>
  <si>
    <t>Carlos Le Grincheux</t>
  </si>
  <si>
    <t>Mon Super Cahier: En Route Vers La Préma</t>
  </si>
  <si>
    <t>Monstres Croque-Soucis, Les</t>
  </si>
  <si>
    <t>Ne Touche Jamais Une Moufette</t>
  </si>
  <si>
    <t>Si J'Etais Un Crabe</t>
  </si>
  <si>
    <t>Trace Et Decouvre: 1 2 3</t>
  </si>
  <si>
    <t>Bisou Secret, Le</t>
  </si>
  <si>
    <t>Carlos Le Carlin D'amour</t>
  </si>
  <si>
    <t>Carlos Le Lutin</t>
  </si>
  <si>
    <t>Cherche Et Trouve A La Maison</t>
  </si>
  <si>
    <t>Contes de Clifford: Haricot Magique Et L</t>
  </si>
  <si>
    <t>Gros Dodo</t>
  </si>
  <si>
    <t>Mauvaise Graine, La</t>
  </si>
  <si>
    <t>Nos Boucles Au Naturel: Abecedaire</t>
  </si>
  <si>
    <t>Oeuf Modele, L'</t>
  </si>
  <si>
    <t>Sorciere Trop Petite, La</t>
  </si>
  <si>
    <t>A Plus La Puce</t>
  </si>
  <si>
    <t>Amis Instantanes</t>
  </si>
  <si>
    <t>Apprendre Avec Scholastic: Mon Grand Liv</t>
  </si>
  <si>
    <t>Artiviste, L'</t>
  </si>
  <si>
    <t>Au Pays Des Contes De Fees: Passe Le Bal</t>
  </si>
  <si>
    <t>Autocollants Usborne : Joyeux Noel</t>
  </si>
  <si>
    <t>Avec Tout Notre Amour</t>
  </si>
  <si>
    <t>Bebe A Echanger</t>
  </si>
  <si>
    <t>Belle Comme Toi, Belle Comme Moi</t>
  </si>
  <si>
    <t>Benjamin, Au Rythme Du Tonnerre</t>
  </si>
  <si>
    <t>Bienvenue, Carlicorne</t>
  </si>
  <si>
    <t>Bindi,Mon</t>
  </si>
  <si>
    <t>Biscuit Doue, Le</t>
  </si>
  <si>
    <t>Bonne Recolte, Les Camions</t>
  </si>
  <si>
    <t>Bye Bye, Pere Noel</t>
  </si>
  <si>
    <t>Ca Presse!</t>
  </si>
  <si>
    <t>Cadeaux</t>
  </si>
  <si>
    <t>Carlos Le Carlin: Recueil D'histoires</t>
  </si>
  <si>
    <t>Carlos Le Monstre</t>
  </si>
  <si>
    <t>Carlos Le Rebelle</t>
  </si>
  <si>
    <t>Castor Qui Travaillait Trop Fort, Le</t>
  </si>
  <si>
    <t>Ce N'est Pas Mon Nom</t>
  </si>
  <si>
    <t>Cendrillon Et Ella</t>
  </si>
  <si>
    <t>C'est La Joie</t>
  </si>
  <si>
    <t>C'est Ma Fleur</t>
  </si>
  <si>
    <t>Cherche Et Trouve: Les Dinos</t>
  </si>
  <si>
    <t>Comme On T'aime: Un Livre Sur Les Famill</t>
  </si>
  <si>
    <t>Comme Tu Es Brave! Un Livre Sur Le Depas</t>
  </si>
  <si>
    <t>Comment Capturer Un Bonhomme De Neige</t>
  </si>
  <si>
    <t>Comment Capturer Une Sorciere</t>
  </si>
  <si>
    <t>Comptines et Figurines: Bluey</t>
  </si>
  <si>
    <t>Des Mots Pour Mon Grand-Pere</t>
  </si>
  <si>
    <t>Dino-Hanoukka</t>
  </si>
  <si>
    <t>Dino-Noel</t>
  </si>
  <si>
    <t>Diwali De Binny, Le</t>
  </si>
  <si>
    <t>Dosa En Fuite, La</t>
  </si>
  <si>
    <t>Dragon De Givre, Le</t>
  </si>
  <si>
    <t>Elephant Et Rosie: Aujourd'Hui Je Vole</t>
  </si>
  <si>
    <t>Elephant Et Rosie: Regarde-Moi Lancer La</t>
  </si>
  <si>
    <t>Elephant Et Rosie: Surprise Pour Mon Ami</t>
  </si>
  <si>
    <t>Exploits D'Emma, Les</t>
  </si>
  <si>
    <t>Fables Reinventees: La Cigale Et La Four</t>
  </si>
  <si>
    <t>Festin De Nuit</t>
  </si>
  <si>
    <t>Gabby Et La Maison Magique :L'ecole Des</t>
  </si>
  <si>
    <t>Gabby Et La Maison Magique: Voici La Cha</t>
  </si>
  <si>
    <t>Grande</t>
  </si>
  <si>
    <t>Harley Le Heros</t>
  </si>
  <si>
    <t>Il N'y A Pas De Dragon Dans Cette Histoi</t>
  </si>
  <si>
    <t>Invisible</t>
  </si>
  <si>
    <t>J'aime Etre Moi</t>
  </si>
  <si>
    <t>J'aime Le Nouvel An Chinois</t>
  </si>
  <si>
    <t>Je Suis Puissant: Un Appel A L'Action</t>
  </si>
  <si>
    <t>Je Veux Tout Decouvrir</t>
  </si>
  <si>
    <t>J'en Ai Assez D'etre Un Chat</t>
  </si>
  <si>
    <t>Jeux Et Coloriages Des Animaux Marins</t>
  </si>
  <si>
    <t>Journee Gachee De Bea, La</t>
  </si>
  <si>
    <t>Le Fromage Pretentieux</t>
  </si>
  <si>
    <t>Lien Invisible, Le</t>
  </si>
  <si>
    <t>Luli Et Le Langage Du Thé</t>
  </si>
  <si>
    <t>Lundi</t>
  </si>
  <si>
    <t>Ma Classe De Maternelle</t>
  </si>
  <si>
    <t>Mechants 14: Gare A La Cruelle Colonie</t>
  </si>
  <si>
    <t>Mes voisins, Mon Quartier</t>
  </si>
  <si>
    <t>National Geographic Kids: Boite A Lectur</t>
  </si>
  <si>
    <t>Ne Tourne Pas La Page</t>
  </si>
  <si>
    <t>Nous Sommes Metis</t>
  </si>
  <si>
    <t>Otto, La Boule De Noel</t>
  </si>
  <si>
    <t>Pandas Qui Ont Fait Une Promesse, Les</t>
  </si>
  <si>
    <t>Pas D'ecole!</t>
  </si>
  <si>
    <t>Pat Le Chat: Cinq Petites Citrouilles</t>
  </si>
  <si>
    <t>Patate Paresseuse, La</t>
  </si>
  <si>
    <t>Patate Pourrie: Legume Le Plus Mignon Du</t>
  </si>
  <si>
    <t>Patience de M. Paresseux, La</t>
  </si>
  <si>
    <t>Patience, Petite Chenille</t>
  </si>
  <si>
    <t>Peppa Pig: La Grande Aventure</t>
  </si>
  <si>
    <t>Petit Agneau Dort Chez Mamie Et Papi</t>
  </si>
  <si>
    <t>Petite Poulette Et Le Tres Long Marathon</t>
  </si>
  <si>
    <t>Photo D'Ecole Ratee</t>
  </si>
  <si>
    <t>Pois Chic Presente: Le plus Magni-Chic D</t>
  </si>
  <si>
    <t>Pokemon: La Serie Les Voyages: Bienvenue</t>
  </si>
  <si>
    <t>Porc-Epic Dans Un Sapin, Un</t>
  </si>
  <si>
    <t>Precieux Mnoomin</t>
  </si>
  <si>
    <t>Promenade, La: Accepter Ses Emotions</t>
  </si>
  <si>
    <t>Quand Ca Ne Tourne Pas Rond, Change De D</t>
  </si>
  <si>
    <t>Quel Genie</t>
  </si>
  <si>
    <t>Quelle Creativite : Un Livre Pour Les Pe</t>
  </si>
  <si>
    <t>Qui Suis-Je: Un Livre Sur La Pensee Posi</t>
  </si>
  <si>
    <t>Renard Qui Adore L'automne, Le</t>
  </si>
  <si>
    <t>Roi De La Maternelle</t>
  </si>
  <si>
    <t>Surprise Merveilleuse, Une</t>
  </si>
  <si>
    <t>Tant Qu'on A De L'amour... Et Un Oreille</t>
  </si>
  <si>
    <t>Timide</t>
  </si>
  <si>
    <t>Voleur De Feuilles, Le</t>
  </si>
  <si>
    <t>Voleur De Neige, Le</t>
  </si>
  <si>
    <t>Plus Beau Des Aids, Le</t>
  </si>
  <si>
    <t>365: Une Annee En Chiffres</t>
  </si>
  <si>
    <t>Amis Qui Voguaient A L'Aventure, Les</t>
  </si>
  <si>
    <t>Chant Vers La Maison, Le</t>
  </si>
  <si>
    <t>Heure De Munsch, L</t>
  </si>
  <si>
    <t>Imagine Et dessine: Un Livre D'activites</t>
  </si>
  <si>
    <t>Lit En Delire, Le</t>
  </si>
  <si>
    <t>Ponts, Les</t>
  </si>
  <si>
    <t>Sortie Scolaire, La</t>
  </si>
  <si>
    <t>Taylor Swift: Son Histoire</t>
  </si>
  <si>
    <t>Aventures De Mini_Jean: Machine Des Quat</t>
  </si>
  <si>
    <t>Aventures De Mini-Jean: A La Rescousse D</t>
  </si>
  <si>
    <t>Elephant Et Rosie: J'adore La Bouillie</t>
  </si>
  <si>
    <t>Elephant Et Rosie: Joyeuse Fete Du Cocho</t>
  </si>
  <si>
    <t>Felix Et Cleo</t>
  </si>
  <si>
    <t>Felix et Cleo: Artistes En Herbe</t>
  </si>
  <si>
    <t>Histoires de Mini-Jean: Le Tresor De La</t>
  </si>
  <si>
    <t>Je Lis Avec...La Mauvaise Graine Va A La</t>
  </si>
  <si>
    <t>Je Lis Avec: L'Oeuf Modele Et Le Spectac</t>
  </si>
  <si>
    <t>Loulous: Les Additions</t>
  </si>
  <si>
    <t>Loulous: Les Soustractions</t>
  </si>
  <si>
    <t>Mouche Dans L'aspirateur, La</t>
  </si>
  <si>
    <t>Petits Je-Sais-Tout: Est-ce Possible/Arc</t>
  </si>
  <si>
    <t>Pokemon: La Serie Les Voyages: La Nourri</t>
  </si>
  <si>
    <t>Pokemon: La Serie Soleil Et Lune 5 - Au</t>
  </si>
  <si>
    <t>365 Activites Pour Toute L'Annee</t>
  </si>
  <si>
    <t>A La Decouverte Des Fonds Marins</t>
  </si>
  <si>
    <t>Apprendre Avec Scholastic: Mon Premier L</t>
  </si>
  <si>
    <t>Aventures De Patate Pourrie, Les: Le Mei</t>
  </si>
  <si>
    <t>Biographie en images: Voici Terry Fox</t>
  </si>
  <si>
    <t>Bizarre Mais Vrai: Canada, Le</t>
  </si>
  <si>
    <t>Chasseurs De Dinosaures</t>
  </si>
  <si>
    <t>Classe De M.Loup 2, La: Club Mystere</t>
  </si>
  <si>
    <t>Club Des Baby-Sitters 4: Claudia A Des E</t>
  </si>
  <si>
    <t>Complot D'Animaux 1: Mon Royaume Obscur</t>
  </si>
  <si>
    <t>Des Champignons Partout, Partout</t>
  </si>
  <si>
    <t>En Cavale 1: Les Griffes de la Mort</t>
  </si>
  <si>
    <t>En Cavale 2: Les Concombres En Folie</t>
  </si>
  <si>
    <t>Et Si Les Abeilles Disparaissaient</t>
  </si>
  <si>
    <t>Geronimo Stilton BD 2: De La Glu Pour So</t>
  </si>
  <si>
    <t>Harry Potter: Detruis Les Horcruxes</t>
  </si>
  <si>
    <t>Hibou Hebdo 18: Les Clubs Eco-Ecoles</t>
  </si>
  <si>
    <t>Hibou Hebdo 19 Eve, Presidente</t>
  </si>
  <si>
    <t>Hilde Mene L'Enquete 4 Ovni A L'Horizon</t>
  </si>
  <si>
    <t>Journal De Licorne 7: La Magie Disparue</t>
  </si>
  <si>
    <t>Journal De Licorne 8: Bienvenue Dans La</t>
  </si>
  <si>
    <t>Klutz: Avions De Papier</t>
  </si>
  <si>
    <t>Klutz: Fabrique Tes Bombes Pour Le Bain</t>
  </si>
  <si>
    <t>Klutz: Lego Bolides De Course</t>
  </si>
  <si>
    <t>Loulous: Les Cursives</t>
  </si>
  <si>
    <t>Mais Ou Est Passe Notre Bonhomme De Neig</t>
  </si>
  <si>
    <t>Mechants 11: Seigneur Des Serpents, Le</t>
  </si>
  <si>
    <t>Mechants 12: Etre Elu, L'</t>
  </si>
  <si>
    <t>Mechants 13: Poursuite Dans L'Espace-Tem</t>
  </si>
  <si>
    <t>Mechants 15 Ouvrez Grand Et Dites Aaaah!</t>
  </si>
  <si>
    <t>Mechants Les 16: Les Autres</t>
  </si>
  <si>
    <t>Mini Chat Et Son Club BD</t>
  </si>
  <si>
    <t>Moi La Planete Mars: Terriens Bienvenus</t>
  </si>
  <si>
    <t>Moi La Terre: Mes Premiers Milliards D'A</t>
  </si>
  <si>
    <t>Mon Cahier De Dessins</t>
  </si>
  <si>
    <t>Narval Et Gelato 8 Une Narvalhoween Terr</t>
  </si>
  <si>
    <t>Nat Geo Kids: Mon Premier Atlas Du Monde</t>
  </si>
  <si>
    <t>Nat Geo: Bizarre Mais Vrai: Les Annivers</t>
  </si>
  <si>
    <t>National Geographic Kids: Les Superpouvo</t>
  </si>
  <si>
    <t>National Geographic Kids: Mon Grand Livr</t>
  </si>
  <si>
    <t>National Geographic Kids: Vie Sauvage :</t>
  </si>
  <si>
    <t>National Geographic Kids: Vie Sauvage: L</t>
  </si>
  <si>
    <t>Pas Si Betes: Les Koalas</t>
  </si>
  <si>
    <t>Pato Et Presto 2: Pato et Presto Sauvent</t>
  </si>
  <si>
    <t>Petit Roman: Isabelle A La Varicelle</t>
  </si>
  <si>
    <t>Petit Roman: Lili Et Le Sorcier Detraque</t>
  </si>
  <si>
    <t>Petits Je-Sais-Tout: Est-ce Une Bonne Id</t>
  </si>
  <si>
    <t>Pompom Et Bonbon 1: Les Amis Chics</t>
  </si>
  <si>
    <t>Que Faire Avec Une Boite En Carton</t>
  </si>
  <si>
    <t>Sang Le: Plus Qu'une Boisson Pour Les Va</t>
  </si>
  <si>
    <t>Secrets De La Montagne, Les</t>
  </si>
  <si>
    <t>Aventures de Patate Pourrie, Les 2 Le Ro</t>
  </si>
  <si>
    <t>Biographie En Images: Voici Clara Hughes</t>
  </si>
  <si>
    <t>Biographie En Images: Voici Jim Egan</t>
  </si>
  <si>
    <t>Capitaine Bobette 5 Et La Colere De la C</t>
  </si>
  <si>
    <t>Capitaine Bobette En Couleurs 6: Capitai</t>
  </si>
  <si>
    <t>Chiots D'amour, Les 1 Amis Pour La Vie</t>
  </si>
  <si>
    <t>Fetes De Priya,Les 2 La Soiree Henne</t>
  </si>
  <si>
    <t>Filles Dragons 2 : Willa, Le Dragon Des</t>
  </si>
  <si>
    <t>Filles Dragons,Les 6: Quinn, Le Dragon D</t>
  </si>
  <si>
    <t>Journal D'un Pro De Roblox 1: L'echappee</t>
  </si>
  <si>
    <t>Klutz: Lego Figurines En Photo</t>
  </si>
  <si>
    <t>Klutz: Pokemon: A Vos Vitraux</t>
  </si>
  <si>
    <t>Maitres Des Dragons 22: La Survie Des Dr</t>
  </si>
  <si>
    <t>Maitres Des Dragons 23: La Malediction D</t>
  </si>
  <si>
    <t>Mechant Minou Contre Son Gardien</t>
  </si>
  <si>
    <t>Mechants, Les 17: Que Les Jeux Commencen</t>
  </si>
  <si>
    <t>Mechants, Les 19: Le Serpent Et La Bete</t>
  </si>
  <si>
    <t>Mini Chat Et Son Club BD 3 Objectif</t>
  </si>
  <si>
    <t>Mini Chat Et Son Club BD 4: Collaboratio</t>
  </si>
  <si>
    <t>National Geographic Kids: Bizarre Mais V</t>
  </si>
  <si>
    <t>Pokemon: Combat Avec L'Ultra-Chimere</t>
  </si>
  <si>
    <t>Nutshimit: Un Bain De Foret</t>
  </si>
  <si>
    <t>Savais-Tu: Les Fourmiliers</t>
  </si>
  <si>
    <t>Super Chien 1</t>
  </si>
  <si>
    <t>Timbres 7: Le 13E Signe</t>
  </si>
  <si>
    <t>Trousse De Roches Et De Gemmes</t>
  </si>
  <si>
    <t>Harry Potter: Le Livre De Cuisine Offici</t>
  </si>
  <si>
    <t>Alerte: Culottes Meurtrieres</t>
  </si>
  <si>
    <t>Aventures De Rocket Et Groot, Les: Au Se</t>
  </si>
  <si>
    <t>Capitaine Bobette 7 Et La Bagarre Brutal</t>
  </si>
  <si>
    <t>Chiots D'amour 2: Avis e Recherche</t>
  </si>
  <si>
    <t>Fantomes</t>
  </si>
  <si>
    <t>Fees Eternelles, Les 1: Lulu Virevoltant</t>
  </si>
  <si>
    <t>Filles Dragons,Les 4: Mei, Le Dragon Des</t>
  </si>
  <si>
    <t>Gout De L'espoir, Le</t>
  </si>
  <si>
    <t>Grandeur Nature</t>
  </si>
  <si>
    <t>Journal D'Un Carlin 9: Le Prince Du Defi</t>
  </si>
  <si>
    <t>Journal D'un Pro De Roblox 2: Le Dragon</t>
  </si>
  <si>
    <t>Maitres Des Dragons 24: L'aube Du Dragon</t>
  </si>
  <si>
    <t>Marvel: Shang-Chi: La BD: La Quete De L'</t>
  </si>
  <si>
    <t>Mechant Minou: Superchat</t>
  </si>
  <si>
    <t>Mini Chat Et Son Club BD 5: Influenceurs</t>
  </si>
  <si>
    <t>Pokemon 3: Attrapez-Les... Quoi</t>
  </si>
  <si>
    <t>Pokemon 4: Cauchemar Legendaire</t>
  </si>
  <si>
    <t>Klutz: Lego Loi De La Gravite</t>
  </si>
  <si>
    <t>Super Chien #3: Conte De Deux Minets</t>
  </si>
  <si>
    <t>Super Chien 10: Hauts Du Fir-Maman, Les</t>
  </si>
  <si>
    <t>Super Chien 4: Super Chien Et Mini Chat</t>
  </si>
  <si>
    <t>Super Chien 8: Attrape-22</t>
  </si>
  <si>
    <t>Ti-Bou 5: Les Aventures De La Foret</t>
  </si>
  <si>
    <t>Timbres,Les 8: Quel Casse-Tete</t>
  </si>
  <si>
    <t>Univers Est Un Ninja 6 Le Livre Rouge</t>
  </si>
  <si>
    <t>Animaux Sauvages Du Monde Entier</t>
  </si>
  <si>
    <t>Biographie-BD-Hockey: Sidney Crosby</t>
  </si>
  <si>
    <t>Club Des Baby-Sitters 12, Le: Le Langage</t>
  </si>
  <si>
    <t>Dragouilles 24: Les Jaunes De Bruxelles</t>
  </si>
  <si>
    <t>Etranges, Les</t>
  </si>
  <si>
    <t>Garfield Rentree Rusee</t>
  </si>
  <si>
    <t>Que faire Avec Du Papier Et De La Colle</t>
  </si>
  <si>
    <t>Jessie Elliot A Peur De Son Ombre</t>
  </si>
  <si>
    <t>Le Hockey: Ses Supervedettes 2024-2025</t>
  </si>
  <si>
    <t>Super Chien 11: Vingt Mille Puces Sous L</t>
  </si>
  <si>
    <t>Trousse De Roches Et Mineraux</t>
  </si>
  <si>
    <t>Amulet 9 Les Navigateurs</t>
  </si>
  <si>
    <t>Cher Journal: Mots Qu'Il Me Reste, Les</t>
  </si>
  <si>
    <t>Club Des Baby-Sitters 13 La Malchance De</t>
  </si>
  <si>
    <t>Coincee</t>
  </si>
  <si>
    <t>Equipe Epique Quasi Heroique 3: Super Br</t>
  </si>
  <si>
    <t>Faire Des Amis 2: Clone Parfait, Le</t>
  </si>
  <si>
    <t>Gangster 10: Tout Chat Qui Monte Redesce</t>
  </si>
  <si>
    <t>Investigators, Les 1</t>
  </si>
  <si>
    <t>Klutz: Lego Reactions En Chaine</t>
  </si>
  <si>
    <t>Nat D'Abord (#2)</t>
  </si>
  <si>
    <t>Nat Et Rien D'autre</t>
  </si>
  <si>
    <t>National Geographic Kids: Tout Tout Tout</t>
  </si>
  <si>
    <t>Souris</t>
  </si>
  <si>
    <t>Super Rapides</t>
  </si>
  <si>
    <t>Vas-Y, Soleil!</t>
  </si>
  <si>
    <t>Lieux Hantes: Les Fantomes Du Quebec</t>
  </si>
  <si>
    <t>Dragouilles 25: Les Rouges De Seoul</t>
  </si>
  <si>
    <t>Grosses Lunettes</t>
  </si>
  <si>
    <t>Harry Potter 1: A L'ecole Des Sorciers</t>
  </si>
  <si>
    <t>Lucie La Moufette Qui Pete Quand Elle Ri</t>
  </si>
  <si>
    <t>Mon Fascinant Univers</t>
  </si>
  <si>
    <t>Nat Perd La Carte</t>
  </si>
  <si>
    <t>Pros (Pas Tant Que Ca)1: La Gaffe De Mil</t>
  </si>
  <si>
    <t>Quand Simone S'efface 1 Double Sauvetage</t>
  </si>
  <si>
    <t>Saga Misewa, La 2: Le Grand Ours</t>
  </si>
  <si>
    <t>Soeurs</t>
  </si>
  <si>
    <t>100 Personnes Qui Ont Marque L'histoire</t>
  </si>
  <si>
    <t>Animorph La Bande Dessinee 4 Le Message</t>
  </si>
  <si>
    <t>Elus Eljun, Les</t>
  </si>
  <si>
    <t>Faire Des Amis 4 C'est Parti Pour La Vie</t>
  </si>
  <si>
    <t>Guinness World Records 2025 Edition FR</t>
  </si>
  <si>
    <t>Juliette A Venise</t>
  </si>
  <si>
    <t>Manoir Hillcrest</t>
  </si>
  <si>
    <t>Merveilles De La Science, Les</t>
  </si>
  <si>
    <t>Mon Encyclopedie Junior Des Phenomenes N</t>
  </si>
  <si>
    <t>Saga Misewa, La 1: Les Terres Isolees</t>
  </si>
  <si>
    <t>Unico 1: Le Commencement</t>
  </si>
  <si>
    <t>College Des Mysteres 1 Les Orphelins De</t>
  </si>
  <si>
    <t>Lieux Hantes: La Bande Dessinee 1 Quatre</t>
  </si>
  <si>
    <t>Nish 3: Un Ete De Tous Les Possibles</t>
  </si>
  <si>
    <t>Nouvelle, La</t>
  </si>
  <si>
    <t>Premier Trio: Cinq Minutes Pour Rudesse</t>
  </si>
  <si>
    <t>Saison Des Zombies, La</t>
  </si>
  <si>
    <t>Hurleurs</t>
  </si>
  <si>
    <t>Marvel: Capitaine America La Bande Dessi</t>
  </si>
  <si>
    <t>Predateurs de L'ombre</t>
  </si>
  <si>
    <t>Refugies</t>
  </si>
  <si>
    <t>Repartir</t>
  </si>
  <si>
    <t>Un Pas A La Fois</t>
  </si>
  <si>
    <t>ORDERS MUST BE SUBMITTED BY 12:00 NOON FRIDAY OCTOBER 24, 2025 / 
LES COMMANDES DOIVENT ÊTRE PASSÉES AVANT 12H LE VENDREDI 24 OCTOBRE 2025</t>
  </si>
  <si>
    <t>🍁</t>
  </si>
  <si>
    <t>ACCTNUMBER/NUMÉRODECOMPTE</t>
  </si>
  <si>
    <t>SCHOOLPHONE/NUMÉRODETÉLEPHONE</t>
  </si>
  <si>
    <t>PHONE/NUMÉRODETÉLÉPHONE</t>
  </si>
  <si>
    <t>GSTincluded</t>
  </si>
  <si>
    <t>skid</t>
  </si>
  <si>
    <t>SKID</t>
  </si>
  <si>
    <t>Assorted Cat Kid / Petey Erasers(12)</t>
  </si>
  <si>
    <t>Assorted Cat Kid / Petey Pens (12)</t>
  </si>
  <si>
    <t>Miles Morales Silicone Diary &amp; Spider Man Squishy Pen</t>
  </si>
  <si>
    <t>PEN: Fox (Assorted Colours) (6)</t>
  </si>
  <si>
    <t>FOXPEN</t>
  </si>
  <si>
    <t>FOX PEN</t>
  </si>
  <si>
    <t>Assorted Pencils - Bundles of 25</t>
  </si>
  <si>
    <t>Hand Pointer (white hand assorted barrel)  (2 for)</t>
  </si>
  <si>
    <t xml:space="preserve">PENCILS ASSORTED Bundles of 25          </t>
  </si>
  <si>
    <t>Bookmark:  Assorted (Bundle of 50)</t>
  </si>
  <si>
    <t xml:space="preserve">Small Diary: Butterfly   4 x 5 1/4   </t>
  </si>
  <si>
    <t xml:space="preserve">Small Diary: Graffiti Pattern  4 x 5 1/4               </t>
  </si>
  <si>
    <t>Miles Morales Silicone Diary &amp; Spider Man Pen bonus</t>
  </si>
  <si>
    <t>Holiday Favourites while stock lasts / PROMOTIONS DE L'ENTREPOT Prix réduit</t>
  </si>
  <si>
    <r>
      <t xml:space="preserve">Bubble Tea Eraser / Sharpener  Assorted (12) </t>
    </r>
    <r>
      <rPr>
        <i/>
        <sz val="10"/>
        <color rgb="FFFF0000"/>
        <rFont val="Calibri"/>
        <family val="2"/>
      </rPr>
      <t>Low quantity</t>
    </r>
  </si>
  <si>
    <r>
      <t xml:space="preserve">PEN: Fox (Assorted Colours) (6)  </t>
    </r>
    <r>
      <rPr>
        <i/>
        <sz val="10"/>
        <color rgb="FFFF0000"/>
        <rFont val="Calibri"/>
        <family val="2"/>
      </rPr>
      <t>Low quantity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</si>
</sst>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[$$-1009]* #,##0.00_-;\-[$$-1009]* #,##0.00_-;_-[$$-1009]* &quot;-&quot;??_-;_-@_-"/>
    <numFmt numFmtId="166" formatCode="[&lt;=9999999]###\-####;###\-###\-####"/>
    <numFmt numFmtId="167" formatCode="[$-409]d\-mmm\-yyyy;@"/>
    <numFmt numFmtId="168" formatCode="[$-409]dd\-mmm\-yy;@"/>
    <numFmt numFmtId="169" formatCode="00\ 00\ 0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</font>
    <font>
      <b/>
      <sz val="20"/>
      <color rgb="FFFF0000"/>
      <name val="Calibri"/>
      <family val="2"/>
    </font>
    <font>
      <b/>
      <sz val="18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i/>
      <sz val="12"/>
      <color theme="1"/>
      <name val="Calibri"/>
      <family val="2"/>
    </font>
    <font>
      <b/>
      <sz val="14"/>
      <color rgb="FF0070C0"/>
      <name val="Calibri"/>
      <family val="2"/>
    </font>
    <font>
      <b/>
      <u/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b/>
      <u/>
      <sz val="16"/>
      <color theme="0"/>
      <name val="Calibri"/>
      <family val="2"/>
    </font>
    <font>
      <b/>
      <u/>
      <sz val="20"/>
      <color theme="0"/>
      <name val="Calibri"/>
      <family val="2"/>
    </font>
    <font>
      <sz val="11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b/>
      <u/>
      <sz val="12"/>
      <color theme="1"/>
      <name val="Calibri"/>
      <family val="2"/>
    </font>
    <font>
      <b/>
      <sz val="18"/>
      <color theme="0"/>
      <name val="Calibri"/>
      <family val="2"/>
    </font>
    <font>
      <sz val="1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rgb="FFFF0000"/>
      <name val="Calibri"/>
      <family val="2"/>
    </font>
    <font>
      <sz val="9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8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color theme="0"/>
      <name val="Calibri"/>
      <family val="2"/>
    </font>
    <font>
      <sz val="12"/>
      <name val="Arial"/>
      <family val="2"/>
    </font>
    <font>
      <u/>
      <sz val="11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u/>
      <sz val="14"/>
      <color theme="10"/>
      <name val="Calibri"/>
      <family val="2"/>
      <scheme val="minor"/>
    </font>
    <font>
      <b/>
      <sz val="14"/>
      <color theme="4" tint="-0.249977111117893"/>
      <name val="Calibri"/>
      <family val="2"/>
    </font>
    <font>
      <b/>
      <sz val="20"/>
      <color theme="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color theme="1"/>
      <name val="Calibri"/>
      <family val="2"/>
    </font>
    <font>
      <u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name val="Calibri"/>
      <family val="2"/>
    </font>
    <font>
      <b/>
      <sz val="22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0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2"/>
      <color rgb="FFFF0000"/>
      <name val="Segoe UI Symbol"/>
      <family val="2"/>
    </font>
    <font>
      <b/>
      <sz val="20"/>
      <color rgb="FFFFFF00"/>
      <name val="Calibri"/>
      <family val="2"/>
    </font>
    <font>
      <i/>
      <sz val="10"/>
      <color rgb="FFFF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0FA6A"/>
        <bgColor indexed="64"/>
      </patternFill>
    </fill>
    <fill>
      <patternFill patternType="solid">
        <fgColor theme="3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2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</cellStyleXfs>
  <cellXfs count="346"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49" fontId="21" fillId="0" borderId="0" xfId="1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44" fontId="21" fillId="0" borderId="0" xfId="0" applyNumberFormat="1" applyFont="1" applyAlignment="1" applyProtection="1">
      <alignment horizontal="center"/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49" fontId="26" fillId="0" borderId="15" xfId="1" applyNumberFormat="1" applyFont="1" applyFill="1" applyBorder="1" applyAlignment="1" applyProtection="1">
      <alignment horizontal="center" wrapText="1"/>
      <protection locked="0"/>
    </xf>
    <xf numFmtId="44" fontId="26" fillId="0" borderId="15" xfId="1" applyFont="1" applyFill="1" applyBorder="1" applyAlignment="1" applyProtection="1">
      <alignment horizontal="center" wrapText="1"/>
      <protection locked="0"/>
    </xf>
    <xf numFmtId="0" fontId="21" fillId="0" borderId="0" xfId="0" applyFont="1" applyProtection="1">
      <protection hidden="1"/>
    </xf>
    <xf numFmtId="0" fontId="31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left"/>
      <protection hidden="1"/>
    </xf>
    <xf numFmtId="49" fontId="21" fillId="0" borderId="0" xfId="1" applyNumberFormat="1" applyFont="1" applyAlignment="1" applyProtection="1">
      <alignment horizontal="center"/>
      <protection hidden="1"/>
    </xf>
    <xf numFmtId="49" fontId="28" fillId="0" borderId="10" xfId="1" applyNumberFormat="1" applyFont="1" applyBorder="1" applyAlignment="1" applyProtection="1">
      <alignment horizontal="right" vertical="center"/>
      <protection hidden="1"/>
    </xf>
    <xf numFmtId="0" fontId="41" fillId="0" borderId="0" xfId="124" applyFont="1"/>
    <xf numFmtId="0" fontId="42" fillId="0" borderId="0" xfId="124" applyFont="1"/>
    <xf numFmtId="0" fontId="40" fillId="0" borderId="0" xfId="124"/>
    <xf numFmtId="0" fontId="40" fillId="0" borderId="33" xfId="124" applyBorder="1"/>
    <xf numFmtId="0" fontId="40" fillId="0" borderId="34" xfId="124" applyBorder="1"/>
    <xf numFmtId="0" fontId="40" fillId="0" borderId="35" xfId="124" applyBorder="1"/>
    <xf numFmtId="0" fontId="40" fillId="0" borderId="36" xfId="124" applyBorder="1"/>
    <xf numFmtId="0" fontId="43" fillId="0" borderId="0" xfId="124" applyFont="1"/>
    <xf numFmtId="0" fontId="43" fillId="0" borderId="0" xfId="124" applyFont="1" applyAlignment="1">
      <alignment horizontal="left"/>
    </xf>
    <xf numFmtId="0" fontId="45" fillId="0" borderId="29" xfId="124" applyFont="1" applyBorder="1" applyAlignment="1">
      <alignment horizontal="center"/>
    </xf>
    <xf numFmtId="0" fontId="44" fillId="0" borderId="0" xfId="124" applyFont="1"/>
    <xf numFmtId="0" fontId="43" fillId="0" borderId="31" xfId="124" applyFont="1" applyBorder="1"/>
    <xf numFmtId="0" fontId="45" fillId="0" borderId="16" xfId="124" applyFont="1" applyBorder="1"/>
    <xf numFmtId="0" fontId="46" fillId="0" borderId="12" xfId="124" applyFont="1" applyBorder="1" applyAlignment="1">
      <alignment horizontal="left"/>
    </xf>
    <xf numFmtId="0" fontId="45" fillId="0" borderId="12" xfId="124" applyFont="1" applyBorder="1" applyAlignment="1">
      <alignment horizontal="left"/>
    </xf>
    <xf numFmtId="0" fontId="45" fillId="0" borderId="12" xfId="124" applyFont="1" applyBorder="1" applyAlignment="1">
      <alignment horizontal="center"/>
    </xf>
    <xf numFmtId="0" fontId="45" fillId="0" borderId="14" xfId="124" applyFont="1" applyBorder="1" applyAlignment="1">
      <alignment horizontal="center"/>
    </xf>
    <xf numFmtId="0" fontId="45" fillId="0" borderId="30" xfId="124" applyFont="1" applyBorder="1"/>
    <xf numFmtId="0" fontId="45" fillId="0" borderId="0" xfId="124" applyFont="1" applyAlignment="1">
      <alignment horizontal="left"/>
    </xf>
    <xf numFmtId="0" fontId="45" fillId="0" borderId="0" xfId="124" applyFont="1" applyAlignment="1">
      <alignment horizontal="center"/>
    </xf>
    <xf numFmtId="0" fontId="43" fillId="0" borderId="0" xfId="124" applyFont="1" applyAlignment="1">
      <alignment horizontal="center"/>
    </xf>
    <xf numFmtId="2" fontId="43" fillId="0" borderId="29" xfId="124" applyNumberFormat="1" applyFont="1" applyBorder="1"/>
    <xf numFmtId="0" fontId="43" fillId="0" borderId="31" xfId="124" applyFont="1" applyBorder="1" applyAlignment="1">
      <alignment horizontal="center"/>
    </xf>
    <xf numFmtId="0" fontId="40" fillId="0" borderId="41" xfId="124" applyBorder="1"/>
    <xf numFmtId="0" fontId="40" fillId="0" borderId="42" xfId="124" applyBorder="1" applyAlignment="1">
      <alignment horizontal="center"/>
    </xf>
    <xf numFmtId="2" fontId="40" fillId="0" borderId="43" xfId="124" applyNumberFormat="1" applyBorder="1" applyAlignment="1">
      <alignment horizontal="center"/>
    </xf>
    <xf numFmtId="0" fontId="40" fillId="0" borderId="44" xfId="124" applyBorder="1"/>
    <xf numFmtId="2" fontId="40" fillId="0" borderId="46" xfId="124" applyNumberFormat="1" applyBorder="1"/>
    <xf numFmtId="2" fontId="40" fillId="0" borderId="0" xfId="124" applyNumberFormat="1"/>
    <xf numFmtId="0" fontId="48" fillId="0" borderId="0" xfId="124" applyFont="1"/>
    <xf numFmtId="0" fontId="41" fillId="0" borderId="0" xfId="124" applyFont="1" applyAlignment="1">
      <alignment horizontal="left"/>
    </xf>
    <xf numFmtId="0" fontId="40" fillId="0" borderId="0" xfId="124" applyAlignment="1">
      <alignment horizontal="left"/>
    </xf>
    <xf numFmtId="0" fontId="30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5" fontId="21" fillId="0" borderId="10" xfId="1" applyNumberFormat="1" applyFont="1" applyFill="1" applyBorder="1" applyAlignment="1" applyProtection="1">
      <alignment horizontal="right"/>
      <protection hidden="1"/>
    </xf>
    <xf numFmtId="165" fontId="32" fillId="0" borderId="10" xfId="0" applyNumberFormat="1" applyFont="1" applyBorder="1" applyProtection="1">
      <protection hidden="1"/>
    </xf>
    <xf numFmtId="0" fontId="21" fillId="0" borderId="10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44" fontId="21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1" fontId="21" fillId="0" borderId="10" xfId="0" applyNumberFormat="1" applyFont="1" applyBorder="1" applyAlignment="1" applyProtection="1">
      <alignment horizontal="center"/>
      <protection locked="0" hidden="1"/>
    </xf>
    <xf numFmtId="0" fontId="40" fillId="0" borderId="14" xfId="124" applyBorder="1"/>
    <xf numFmtId="0" fontId="58" fillId="0" borderId="0" xfId="0" applyFont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60" fillId="0" borderId="0" xfId="0" applyFont="1" applyProtection="1">
      <protection locked="0"/>
    </xf>
    <xf numFmtId="0" fontId="64" fillId="0" borderId="0" xfId="0" applyFont="1" applyAlignment="1" applyProtection="1">
      <alignment horizontal="left" vertical="center"/>
      <protection hidden="1"/>
    </xf>
    <xf numFmtId="49" fontId="64" fillId="0" borderId="0" xfId="1" applyNumberFormat="1" applyFont="1" applyFill="1" applyBorder="1" applyAlignment="1" applyProtection="1">
      <protection hidden="1"/>
    </xf>
    <xf numFmtId="166" fontId="64" fillId="0" borderId="0" xfId="0" applyNumberFormat="1" applyFont="1" applyProtection="1">
      <protection hidden="1"/>
    </xf>
    <xf numFmtId="0" fontId="64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hidden="1"/>
    </xf>
    <xf numFmtId="49" fontId="21" fillId="0" borderId="0" xfId="1" applyNumberFormat="1" applyFont="1" applyFill="1" applyBorder="1" applyAlignment="1" applyProtection="1">
      <alignment horizontal="right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44" fontId="21" fillId="0" borderId="0" xfId="0" applyNumberFormat="1" applyFont="1" applyProtection="1">
      <protection hidden="1"/>
    </xf>
    <xf numFmtId="1" fontId="67" fillId="0" borderId="0" xfId="0" applyNumberFormat="1" applyFont="1" applyAlignment="1" applyProtection="1">
      <alignment horizontal="left" vertical="center" wrapText="1"/>
      <protection hidden="1"/>
    </xf>
    <xf numFmtId="0" fontId="67" fillId="0" borderId="0" xfId="0" applyFont="1" applyProtection="1">
      <protection locked="0"/>
    </xf>
    <xf numFmtId="49" fontId="21" fillId="0" borderId="0" xfId="0" applyNumberFormat="1" applyFont="1" applyProtection="1">
      <protection hidden="1"/>
    </xf>
    <xf numFmtId="0" fontId="19" fillId="0" borderId="0" xfId="123" applyFill="1" applyBorder="1" applyAlignment="1" applyProtection="1">
      <alignment horizontal="left"/>
      <protection hidden="1"/>
    </xf>
    <xf numFmtId="166" fontId="21" fillId="0" borderId="0" xfId="0" applyNumberFormat="1" applyFont="1" applyAlignment="1" applyProtection="1">
      <alignment vertical="center" wrapText="1"/>
      <protection hidden="1"/>
    </xf>
    <xf numFmtId="0" fontId="68" fillId="0" borderId="47" xfId="0" applyFont="1" applyBorder="1" applyAlignment="1" applyProtection="1">
      <alignment horizontal="right" vertical="center" wrapText="1"/>
      <protection hidden="1"/>
    </xf>
    <xf numFmtId="0" fontId="68" fillId="0" borderId="0" xfId="0" applyFont="1" applyAlignment="1" applyProtection="1">
      <alignment vertical="center"/>
      <protection locked="0"/>
    </xf>
    <xf numFmtId="1" fontId="28" fillId="0" borderId="0" xfId="0" applyNumberFormat="1" applyFont="1" applyAlignment="1" applyProtection="1">
      <alignment horizontal="left" vertical="top"/>
      <protection locked="0"/>
    </xf>
    <xf numFmtId="0" fontId="68" fillId="0" borderId="0" xfId="0" applyFont="1" applyAlignment="1" applyProtection="1">
      <alignment horizontal="left" vertical="center"/>
      <protection locked="0"/>
    </xf>
    <xf numFmtId="166" fontId="68" fillId="0" borderId="0" xfId="0" applyNumberFormat="1" applyFont="1" applyAlignment="1" applyProtection="1">
      <alignment horizontal="center" vertical="center"/>
      <protection locked="0" hidden="1"/>
    </xf>
    <xf numFmtId="1" fontId="68" fillId="0" borderId="0" xfId="0" applyNumberFormat="1" applyFont="1" applyAlignment="1" applyProtection="1">
      <alignment horizontal="left" vertical="center"/>
      <protection locked="0" hidden="1"/>
    </xf>
    <xf numFmtId="0" fontId="25" fillId="0" borderId="0" xfId="0" applyFont="1" applyAlignment="1">
      <alignment vertical="center"/>
    </xf>
    <xf numFmtId="166" fontId="68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 applyProtection="1">
      <alignment vertical="center"/>
      <protection locked="0"/>
    </xf>
    <xf numFmtId="167" fontId="57" fillId="0" borderId="10" xfId="0" applyNumberFormat="1" applyFont="1" applyBorder="1" applyAlignment="1" applyProtection="1">
      <alignment horizontal="left" vertical="center"/>
      <protection hidden="1"/>
    </xf>
    <xf numFmtId="168" fontId="28" fillId="0" borderId="10" xfId="0" applyNumberFormat="1" applyFont="1" applyBorder="1" applyAlignment="1" applyProtection="1">
      <alignment horizontal="right" vertical="center"/>
      <protection hidden="1"/>
    </xf>
    <xf numFmtId="0" fontId="21" fillId="0" borderId="0" xfId="0" applyFont="1"/>
    <xf numFmtId="0" fontId="44" fillId="0" borderId="11" xfId="124" applyFont="1" applyBorder="1" applyAlignment="1">
      <alignment horizontal="center"/>
    </xf>
    <xf numFmtId="17" fontId="44" fillId="0" borderId="0" xfId="124" applyNumberFormat="1" applyFont="1" applyAlignment="1">
      <alignment horizontal="left"/>
    </xf>
    <xf numFmtId="0" fontId="44" fillId="0" borderId="0" xfId="124" applyFont="1" applyAlignment="1">
      <alignment horizontal="left"/>
    </xf>
    <xf numFmtId="0" fontId="44" fillId="0" borderId="0" xfId="124" applyFont="1" applyAlignment="1">
      <alignment horizontal="center"/>
    </xf>
    <xf numFmtId="44" fontId="46" fillId="0" borderId="29" xfId="126" applyFont="1" applyBorder="1"/>
    <xf numFmtId="7" fontId="44" fillId="0" borderId="0" xfId="124" applyNumberFormat="1" applyFont="1" applyAlignment="1">
      <alignment horizontal="center"/>
    </xf>
    <xf numFmtId="2" fontId="44" fillId="0" borderId="29" xfId="124" applyNumberFormat="1" applyFont="1" applyBorder="1"/>
    <xf numFmtId="0" fontId="73" fillId="0" borderId="31" xfId="127" applyFont="1" applyBorder="1" applyAlignment="1" applyProtection="1"/>
    <xf numFmtId="0" fontId="44" fillId="0" borderId="29" xfId="124" applyFont="1" applyBorder="1" applyAlignment="1">
      <alignment horizontal="left"/>
    </xf>
    <xf numFmtId="0" fontId="46" fillId="0" borderId="20" xfId="124" applyFont="1" applyBorder="1" applyAlignment="1">
      <alignment horizontal="left"/>
    </xf>
    <xf numFmtId="0" fontId="46" fillId="0" borderId="29" xfId="124" applyFont="1" applyBorder="1" applyAlignment="1">
      <alignment horizontal="center"/>
    </xf>
    <xf numFmtId="0" fontId="44" fillId="0" borderId="29" xfId="124" applyFont="1" applyBorder="1" applyAlignment="1">
      <alignment horizontal="center"/>
    </xf>
    <xf numFmtId="0" fontId="55" fillId="0" borderId="0" xfId="124" applyFont="1" applyAlignment="1">
      <alignment horizontal="left"/>
    </xf>
    <xf numFmtId="0" fontId="41" fillId="0" borderId="0" xfId="124" applyFont="1" applyAlignment="1">
      <alignment vertical="center"/>
    </xf>
    <xf numFmtId="0" fontId="72" fillId="0" borderId="0" xfId="124" applyFont="1" applyAlignment="1">
      <alignment horizontal="left"/>
    </xf>
    <xf numFmtId="49" fontId="21" fillId="0" borderId="27" xfId="1" applyNumberFormat="1" applyFont="1" applyBorder="1" applyAlignment="1" applyProtection="1">
      <alignment horizontal="center" vertical="top"/>
    </xf>
    <xf numFmtId="0" fontId="76" fillId="35" borderId="0" xfId="0" applyFont="1" applyFill="1" applyAlignment="1" applyProtection="1">
      <alignment horizontal="center"/>
      <protection locked="0"/>
    </xf>
    <xf numFmtId="0" fontId="77" fillId="35" borderId="0" xfId="123" applyFont="1" applyFill="1" applyBorder="1" applyAlignment="1" applyProtection="1">
      <alignment horizontal="left"/>
      <protection locked="0"/>
    </xf>
    <xf numFmtId="44" fontId="28" fillId="0" borderId="10" xfId="0" applyNumberFormat="1" applyFont="1" applyBorder="1" applyAlignment="1" applyProtection="1">
      <alignment horizontal="right" vertical="center"/>
      <protection hidden="1"/>
    </xf>
    <xf numFmtId="0" fontId="40" fillId="0" borderId="31" xfId="124" applyBorder="1"/>
    <xf numFmtId="0" fontId="43" fillId="0" borderId="17" xfId="124" applyFont="1" applyBorder="1"/>
    <xf numFmtId="0" fontId="24" fillId="0" borderId="0" xfId="0" applyFont="1" applyAlignment="1">
      <alignment horizontal="center"/>
    </xf>
    <xf numFmtId="0" fontId="24" fillId="0" borderId="0" xfId="0" applyFont="1"/>
    <xf numFmtId="0" fontId="29" fillId="0" borderId="0" xfId="0" applyFont="1"/>
    <xf numFmtId="0" fontId="61" fillId="35" borderId="12" xfId="0" applyFont="1" applyFill="1" applyBorder="1" applyAlignment="1" applyProtection="1">
      <alignment horizontal="center"/>
      <protection locked="0"/>
    </xf>
    <xf numFmtId="1" fontId="26" fillId="0" borderId="15" xfId="0" applyNumberFormat="1" applyFont="1" applyBorder="1" applyAlignment="1" applyProtection="1">
      <alignment horizontal="center" wrapText="1"/>
      <protection locked="0"/>
    </xf>
    <xf numFmtId="0" fontId="26" fillId="0" borderId="15" xfId="0" applyFont="1" applyBorder="1" applyAlignment="1" applyProtection="1">
      <alignment wrapText="1"/>
      <protection locked="0"/>
    </xf>
    <xf numFmtId="0" fontId="52" fillId="0" borderId="15" xfId="0" applyFont="1" applyBorder="1" applyAlignment="1" applyProtection="1">
      <alignment horizontal="center" wrapText="1"/>
      <protection locked="0"/>
    </xf>
    <xf numFmtId="44" fontId="26" fillId="0" borderId="15" xfId="0" applyNumberFormat="1" applyFont="1" applyBorder="1" applyAlignment="1" applyProtection="1">
      <alignment wrapText="1"/>
      <protection locked="0"/>
    </xf>
    <xf numFmtId="44" fontId="21" fillId="0" borderId="10" xfId="1" applyFont="1" applyFill="1" applyBorder="1" applyProtection="1">
      <protection hidden="1"/>
    </xf>
    <xf numFmtId="44" fontId="32" fillId="0" borderId="10" xfId="1" applyFont="1" applyFill="1" applyBorder="1" applyProtection="1">
      <protection hidden="1"/>
    </xf>
    <xf numFmtId="0" fontId="71" fillId="0" borderId="0" xfId="0" applyFont="1"/>
    <xf numFmtId="1" fontId="71" fillId="0" borderId="0" xfId="0" applyNumberFormat="1" applyFont="1" applyAlignment="1">
      <alignment horizontal="center"/>
    </xf>
    <xf numFmtId="167" fontId="85" fillId="0" borderId="29" xfId="124" applyNumberFormat="1" applyFont="1" applyBorder="1" applyAlignment="1">
      <alignment horizontal="center"/>
    </xf>
    <xf numFmtId="1" fontId="86" fillId="35" borderId="11" xfId="0" applyNumberFormat="1" applyFont="1" applyFill="1" applyBorder="1" applyAlignment="1" applyProtection="1">
      <alignment horizontal="center" vertical="center" wrapText="1"/>
      <protection locked="0"/>
    </xf>
    <xf numFmtId="164" fontId="44" fillId="34" borderId="29" xfId="125" applyNumberFormat="1" applyFont="1" applyFill="1" applyBorder="1" applyProtection="1">
      <protection hidden="1"/>
    </xf>
    <xf numFmtId="0" fontId="44" fillId="0" borderId="11" xfId="124" applyFont="1" applyBorder="1" applyProtection="1">
      <protection hidden="1"/>
    </xf>
    <xf numFmtId="164" fontId="46" fillId="0" borderId="23" xfId="126" applyNumberFormat="1" applyFont="1" applyBorder="1" applyProtection="1">
      <protection hidden="1"/>
    </xf>
    <xf numFmtId="0" fontId="46" fillId="0" borderId="20" xfId="124" applyFont="1" applyBorder="1" applyAlignment="1" applyProtection="1">
      <alignment horizontal="left"/>
      <protection hidden="1"/>
    </xf>
    <xf numFmtId="0" fontId="44" fillId="0" borderId="20" xfId="124" applyFont="1" applyBorder="1" applyAlignment="1" applyProtection="1">
      <alignment horizontal="left"/>
      <protection hidden="1"/>
    </xf>
    <xf numFmtId="0" fontId="44" fillId="0" borderId="31" xfId="124" applyFont="1" applyBorder="1" applyAlignment="1" applyProtection="1">
      <alignment horizontal="left"/>
      <protection hidden="1"/>
    </xf>
    <xf numFmtId="0" fontId="83" fillId="0" borderId="0" xfId="123" applyFont="1" applyFill="1" applyBorder="1" applyAlignment="1" applyProtection="1">
      <alignment horizontal="left"/>
      <protection hidden="1"/>
    </xf>
    <xf numFmtId="1" fontId="39" fillId="0" borderId="2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1" fontId="36" fillId="0" borderId="10" xfId="0" applyNumberFormat="1" applyFont="1" applyBorder="1" applyAlignment="1">
      <alignment horizontal="center" vertical="center" wrapText="1"/>
    </xf>
    <xf numFmtId="14" fontId="21" fillId="0" borderId="14" xfId="0" quotePrefix="1" applyNumberFormat="1" applyFont="1" applyBorder="1" applyAlignment="1" applyProtection="1">
      <alignment horizontal="center"/>
      <protection hidden="1"/>
    </xf>
    <xf numFmtId="0" fontId="39" fillId="0" borderId="23" xfId="0" applyFont="1" applyBorder="1" applyAlignment="1" applyProtection="1">
      <alignment vertical="center"/>
      <protection hidden="1"/>
    </xf>
    <xf numFmtId="0" fontId="38" fillId="0" borderId="23" xfId="0" applyFont="1" applyBorder="1" applyAlignment="1" applyProtection="1">
      <alignment horizontal="left" vertical="center"/>
      <protection hidden="1"/>
    </xf>
    <xf numFmtId="0" fontId="39" fillId="0" borderId="23" xfId="0" applyFont="1" applyBorder="1" applyAlignment="1" applyProtection="1">
      <alignment horizontal="left" vertical="center"/>
      <protection hidden="1"/>
    </xf>
    <xf numFmtId="164" fontId="39" fillId="0" borderId="23" xfId="1" applyNumberFormat="1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center"/>
      <protection hidden="1"/>
    </xf>
    <xf numFmtId="1" fontId="26" fillId="0" borderId="10" xfId="0" applyNumberFormat="1" applyFont="1" applyBorder="1" applyAlignment="1" applyProtection="1">
      <alignment horizontal="center" wrapText="1"/>
      <protection hidden="1"/>
    </xf>
    <xf numFmtId="0" fontId="32" fillId="0" borderId="10" xfId="0" applyFont="1" applyBorder="1" applyProtection="1">
      <protection hidden="1"/>
    </xf>
    <xf numFmtId="0" fontId="21" fillId="0" borderId="14" xfId="0" quotePrefix="1" applyFont="1" applyBorder="1" applyAlignment="1" applyProtection="1">
      <alignment horizontal="center"/>
      <protection hidden="1"/>
    </xf>
    <xf numFmtId="0" fontId="46" fillId="0" borderId="0" xfId="124" applyFont="1"/>
    <xf numFmtId="0" fontId="45" fillId="0" borderId="37" xfId="124" applyFont="1" applyBorder="1" applyAlignment="1">
      <alignment horizontal="center"/>
    </xf>
    <xf numFmtId="0" fontId="45" fillId="0" borderId="38" xfId="124" applyFont="1" applyBorder="1" applyAlignment="1">
      <alignment horizontal="center"/>
    </xf>
    <xf numFmtId="0" fontId="43" fillId="0" borderId="39" xfId="124" applyFont="1" applyBorder="1"/>
    <xf numFmtId="0" fontId="44" fillId="0" borderId="40" xfId="124" applyFont="1" applyBorder="1"/>
    <xf numFmtId="4" fontId="46" fillId="0" borderId="39" xfId="124" applyNumberFormat="1" applyFont="1" applyBorder="1" applyAlignment="1">
      <alignment horizontal="right"/>
    </xf>
    <xf numFmtId="2" fontId="46" fillId="0" borderId="39" xfId="124" applyNumberFormat="1" applyFont="1" applyBorder="1" applyAlignment="1">
      <alignment horizontal="right"/>
    </xf>
    <xf numFmtId="0" fontId="44" fillId="0" borderId="39" xfId="124" applyFont="1" applyBorder="1"/>
    <xf numFmtId="0" fontId="40" fillId="0" borderId="45" xfId="124" applyBorder="1"/>
    <xf numFmtId="0" fontId="42" fillId="0" borderId="0" xfId="124" applyFont="1" applyAlignment="1">
      <alignment horizontal="left"/>
    </xf>
    <xf numFmtId="0" fontId="0" fillId="34" borderId="10" xfId="0" applyFill="1" applyBorder="1"/>
    <xf numFmtId="0" fontId="24" fillId="0" borderId="18" xfId="0" applyFont="1" applyBorder="1" applyAlignment="1" applyProtection="1">
      <alignment horizontal="center"/>
      <protection hidden="1"/>
    </xf>
    <xf numFmtId="0" fontId="21" fillId="0" borderId="14" xfId="0" applyFont="1" applyBorder="1" applyProtection="1">
      <protection hidden="1"/>
    </xf>
    <xf numFmtId="14" fontId="32" fillId="0" borderId="14" xfId="0" quotePrefix="1" applyNumberFormat="1" applyFont="1" applyBorder="1" applyAlignment="1" applyProtection="1">
      <alignment horizontal="center"/>
      <protection hidden="1"/>
    </xf>
    <xf numFmtId="164" fontId="32" fillId="0" borderId="10" xfId="0" applyNumberFormat="1" applyFont="1" applyBorder="1" applyProtection="1">
      <protection hidden="1"/>
    </xf>
    <xf numFmtId="0" fontId="24" fillId="0" borderId="14" xfId="0" applyFont="1" applyBorder="1" applyAlignment="1" applyProtection="1">
      <alignment horizontal="center"/>
      <protection hidden="1"/>
    </xf>
    <xf numFmtId="0" fontId="0" fillId="0" borderId="10" xfId="0" applyBorder="1"/>
    <xf numFmtId="166" fontId="24" fillId="0" borderId="0" xfId="0" applyNumberFormat="1" applyFont="1" applyAlignment="1" applyProtection="1">
      <alignment vertical="center" wrapText="1"/>
      <protection hidden="1"/>
    </xf>
    <xf numFmtId="0" fontId="89" fillId="0" borderId="0" xfId="0" applyFont="1"/>
    <xf numFmtId="0" fontId="23" fillId="0" borderId="0" xfId="0" applyFont="1" applyAlignment="1" applyProtection="1">
      <alignment horizontal="center"/>
      <protection hidden="1"/>
    </xf>
    <xf numFmtId="0" fontId="19" fillId="0" borderId="14" xfId="123" applyFill="1" applyBorder="1" applyAlignment="1" applyProtection="1">
      <alignment horizontal="center"/>
      <protection hidden="1"/>
    </xf>
    <xf numFmtId="0" fontId="26" fillId="0" borderId="10" xfId="0" applyFont="1" applyBorder="1" applyAlignment="1" applyProtection="1">
      <alignment wrapText="1"/>
      <protection hidden="1"/>
    </xf>
    <xf numFmtId="44" fontId="26" fillId="0" borderId="10" xfId="0" applyNumberFormat="1" applyFont="1" applyBorder="1" applyAlignment="1" applyProtection="1">
      <alignment horizontal="center" wrapText="1"/>
      <protection hidden="1"/>
    </xf>
    <xf numFmtId="0" fontId="0" fillId="0" borderId="10" xfId="0" applyBorder="1" applyAlignment="1">
      <alignment horizontal="left"/>
    </xf>
    <xf numFmtId="0" fontId="0" fillId="0" borderId="0" xfId="0" applyAlignment="1" applyProtection="1">
      <alignment horizontal="left"/>
      <protection hidden="1"/>
    </xf>
    <xf numFmtId="0" fontId="16" fillId="0" borderId="10" xfId="0" applyFont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44" fontId="32" fillId="0" borderId="10" xfId="1" applyFont="1" applyFill="1" applyBorder="1" applyProtection="1"/>
    <xf numFmtId="0" fontId="68" fillId="0" borderId="0" xfId="0" applyFont="1" applyProtection="1">
      <protection locked="0"/>
    </xf>
    <xf numFmtId="0" fontId="71" fillId="0" borderId="0" xfId="0" applyFont="1" applyProtection="1">
      <protection locked="0"/>
    </xf>
    <xf numFmtId="0" fontId="28" fillId="0" borderId="0" xfId="123" applyFont="1" applyAlignment="1" applyProtection="1">
      <alignment horizontal="left"/>
    </xf>
    <xf numFmtId="165" fontId="27" fillId="0" borderId="10" xfId="0" applyNumberFormat="1" applyFont="1" applyBorder="1" applyAlignment="1" applyProtection="1">
      <alignment horizontal="right" vertical="center"/>
      <protection hidden="1"/>
    </xf>
    <xf numFmtId="8" fontId="44" fillId="0" borderId="29" xfId="126" applyNumberFormat="1" applyFont="1" applyBorder="1"/>
    <xf numFmtId="44" fontId="44" fillId="0" borderId="29" xfId="1" applyFont="1" applyBorder="1"/>
    <xf numFmtId="164" fontId="44" fillId="0" borderId="29" xfId="126" applyNumberFormat="1" applyFont="1" applyBorder="1" applyProtection="1">
      <protection hidden="1"/>
    </xf>
    <xf numFmtId="165" fontId="90" fillId="0" borderId="0" xfId="0" applyNumberFormat="1" applyFont="1" applyAlignment="1" applyProtection="1">
      <alignment horizontal="left"/>
      <protection hidden="1"/>
    </xf>
    <xf numFmtId="165" fontId="32" fillId="0" borderId="10" xfId="0" applyNumberFormat="1" applyFont="1" applyBorder="1" applyAlignment="1" applyProtection="1">
      <alignment horizontal="right" vertical="center"/>
      <protection hidden="1"/>
    </xf>
    <xf numFmtId="165" fontId="21" fillId="0" borderId="10" xfId="0" applyNumberFormat="1" applyFont="1" applyBorder="1" applyAlignment="1" applyProtection="1">
      <alignment horizontal="right" vertical="center"/>
      <protection hidden="1"/>
    </xf>
    <xf numFmtId="7" fontId="43" fillId="0" borderId="11" xfId="124" applyNumberFormat="1" applyFont="1" applyBorder="1"/>
    <xf numFmtId="1" fontId="60" fillId="0" borderId="15" xfId="0" applyNumberFormat="1" applyFont="1" applyBorder="1" applyAlignment="1" applyProtection="1">
      <alignment wrapText="1"/>
      <protection locked="0"/>
    </xf>
    <xf numFmtId="14" fontId="21" fillId="0" borderId="10" xfId="0" quotePrefix="1" applyNumberFormat="1" applyFont="1" applyBorder="1" applyAlignment="1" applyProtection="1">
      <alignment horizontal="center"/>
      <protection hidden="1"/>
    </xf>
    <xf numFmtId="0" fontId="19" fillId="0" borderId="10" xfId="123" applyFill="1" applyBorder="1" applyAlignment="1" applyProtection="1">
      <alignment horizontal="center"/>
      <protection hidden="1"/>
    </xf>
    <xf numFmtId="1" fontId="91" fillId="0" borderId="32" xfId="0" applyNumberFormat="1" applyFont="1" applyBorder="1" applyAlignment="1" applyProtection="1">
      <alignment horizontal="center" wrapText="1"/>
      <protection locked="0"/>
    </xf>
    <xf numFmtId="0" fontId="91" fillId="0" borderId="32" xfId="0" applyFont="1" applyBorder="1" applyAlignment="1" applyProtection="1">
      <alignment wrapText="1"/>
      <protection locked="0"/>
    </xf>
    <xf numFmtId="49" fontId="91" fillId="0" borderId="32" xfId="1" applyNumberFormat="1" applyFont="1" applyFill="1" applyBorder="1" applyAlignment="1" applyProtection="1">
      <alignment horizontal="center" wrapText="1"/>
      <protection locked="0"/>
    </xf>
    <xf numFmtId="0" fontId="92" fillId="0" borderId="32" xfId="0" applyFont="1" applyBorder="1" applyAlignment="1" applyProtection="1">
      <alignment horizontal="center" wrapText="1"/>
      <protection locked="0"/>
    </xf>
    <xf numFmtId="44" fontId="91" fillId="0" borderId="32" xfId="0" applyNumberFormat="1" applyFont="1" applyBorder="1" applyAlignment="1" applyProtection="1">
      <alignment wrapText="1"/>
      <protection locked="0"/>
    </xf>
    <xf numFmtId="1" fontId="91" fillId="0" borderId="32" xfId="0" applyNumberFormat="1" applyFont="1" applyBorder="1" applyAlignment="1" applyProtection="1">
      <alignment wrapText="1"/>
      <protection locked="0"/>
    </xf>
    <xf numFmtId="44" fontId="91" fillId="0" borderId="32" xfId="1" applyFont="1" applyFill="1" applyBorder="1" applyAlignment="1" applyProtection="1">
      <alignment horizontal="center" wrapText="1"/>
      <protection locked="0"/>
    </xf>
    <xf numFmtId="0" fontId="93" fillId="0" borderId="14" xfId="0" applyFon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left"/>
      <protection hidden="1"/>
    </xf>
    <xf numFmtId="1" fontId="26" fillId="0" borderId="10" xfId="0" applyNumberFormat="1" applyFont="1" applyBorder="1" applyAlignment="1" applyProtection="1">
      <alignment horizontal="left" wrapText="1"/>
      <protection hidden="1"/>
    </xf>
    <xf numFmtId="1" fontId="0" fillId="0" borderId="10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0" fillId="0" borderId="10" xfId="0" applyBorder="1" applyAlignment="1" applyProtection="1">
      <alignment horizontal="center" vertical="center"/>
      <protection hidden="1"/>
    </xf>
    <xf numFmtId="1" fontId="21" fillId="0" borderId="10" xfId="0" applyNumberFormat="1" applyFont="1" applyBorder="1" applyAlignment="1" applyProtection="1">
      <alignment horizontal="center"/>
      <protection hidden="1"/>
    </xf>
    <xf numFmtId="0" fontId="21" fillId="0" borderId="10" xfId="0" applyFont="1" applyBorder="1" applyAlignment="1" applyProtection="1">
      <alignment horizontal="center"/>
      <protection hidden="1"/>
    </xf>
    <xf numFmtId="165" fontId="27" fillId="39" borderId="10" xfId="0" applyNumberFormat="1" applyFont="1" applyFill="1" applyBorder="1" applyAlignment="1" applyProtection="1">
      <alignment horizontal="right" vertical="center"/>
      <protection hidden="1"/>
    </xf>
    <xf numFmtId="0" fontId="32" fillId="0" borderId="0" xfId="0" applyFont="1" applyProtection="1">
      <protection locked="0"/>
    </xf>
    <xf numFmtId="44" fontId="69" fillId="0" borderId="0" xfId="0" applyNumberFormat="1" applyFont="1" applyAlignment="1" applyProtection="1">
      <alignment horizontal="right" vertical="center"/>
      <protection hidden="1"/>
    </xf>
    <xf numFmtId="1" fontId="32" fillId="0" borderId="0" xfId="0" applyNumberFormat="1" applyFont="1" applyAlignment="1">
      <alignment horizontal="center"/>
    </xf>
    <xf numFmtId="2" fontId="86" fillId="0" borderId="0" xfId="1" applyNumberFormat="1" applyFont="1" applyFill="1" applyBorder="1" applyAlignment="1" applyProtection="1">
      <alignment horizontal="right" vertical="center"/>
      <protection hidden="1"/>
    </xf>
    <xf numFmtId="49" fontId="64" fillId="0" borderId="0" xfId="1" applyNumberFormat="1" applyFont="1" applyFill="1" applyBorder="1" applyAlignment="1" applyProtection="1">
      <alignment horizontal="center"/>
      <protection hidden="1"/>
    </xf>
    <xf numFmtId="1" fontId="67" fillId="0" borderId="0" xfId="0" applyNumberFormat="1" applyFont="1" applyAlignment="1" applyProtection="1">
      <alignment horizontal="center" vertical="center" wrapText="1"/>
      <protection hidden="1"/>
    </xf>
    <xf numFmtId="49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166" fontId="61" fillId="0" borderId="0" xfId="0" applyNumberFormat="1" applyFont="1" applyAlignment="1" applyProtection="1">
      <alignment horizontal="center"/>
      <protection locked="0" hidden="1"/>
    </xf>
    <xf numFmtId="1" fontId="28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44" fontId="86" fillId="0" borderId="0" xfId="0" applyNumberFormat="1" applyFont="1" applyAlignment="1" applyProtection="1">
      <alignment horizontal="center" vertical="center"/>
      <protection hidden="1"/>
    </xf>
    <xf numFmtId="0" fontId="29" fillId="0" borderId="10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>
      <alignment horizontal="center" vertical="top"/>
    </xf>
    <xf numFmtId="1" fontId="0" fillId="0" borderId="10" xfId="0" quotePrefix="1" applyNumberFormat="1" applyBorder="1" applyAlignment="1">
      <alignment horizontal="left"/>
    </xf>
    <xf numFmtId="1" fontId="64" fillId="0" borderId="0" xfId="0" applyNumberFormat="1" applyFont="1" applyAlignment="1" applyProtection="1">
      <alignment horizontal="center"/>
      <protection hidden="1"/>
    </xf>
    <xf numFmtId="0" fontId="61" fillId="35" borderId="11" xfId="0" applyFont="1" applyFill="1" applyBorder="1" applyAlignment="1" applyProtection="1">
      <alignment horizontal="center"/>
      <protection locked="0"/>
    </xf>
    <xf numFmtId="1" fontId="21" fillId="0" borderId="0" xfId="0" applyNumberFormat="1" applyFont="1" applyAlignment="1">
      <alignment horizontal="center" vertical="top"/>
    </xf>
    <xf numFmtId="0" fontId="61" fillId="35" borderId="0" xfId="0" applyFont="1" applyFill="1" applyAlignment="1" applyProtection="1">
      <alignment horizontal="center"/>
      <protection locked="0"/>
    </xf>
    <xf numFmtId="1" fontId="21" fillId="0" borderId="27" xfId="0" applyNumberFormat="1" applyFont="1" applyBorder="1" applyAlignment="1">
      <alignment horizontal="center" vertical="top"/>
    </xf>
    <xf numFmtId="0" fontId="77" fillId="35" borderId="11" xfId="123" applyFont="1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center"/>
      <protection locked="0"/>
    </xf>
    <xf numFmtId="0" fontId="21" fillId="0" borderId="52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center" wrapText="1"/>
    </xf>
    <xf numFmtId="1" fontId="21" fillId="0" borderId="0" xfId="0" applyNumberFormat="1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1" fontId="28" fillId="0" borderId="10" xfId="0" applyNumberFormat="1" applyFont="1" applyBorder="1" applyAlignment="1" applyProtection="1">
      <alignment horizontal="center" vertical="center"/>
      <protection hidden="1"/>
    </xf>
    <xf numFmtId="1" fontId="32" fillId="0" borderId="10" xfId="0" applyNumberFormat="1" applyFont="1" applyBorder="1" applyAlignment="1" applyProtection="1">
      <alignment horizontal="center"/>
      <protection hidden="1"/>
    </xf>
    <xf numFmtId="2" fontId="21" fillId="0" borderId="10" xfId="0" applyNumberFormat="1" applyFont="1" applyBorder="1" applyAlignment="1" applyProtection="1">
      <alignment horizontal="center"/>
      <protection hidden="1"/>
    </xf>
    <xf numFmtId="1" fontId="39" fillId="0" borderId="10" xfId="0" applyNumberFormat="1" applyFont="1" applyBorder="1" applyAlignment="1">
      <alignment horizontal="center"/>
    </xf>
    <xf numFmtId="169" fontId="38" fillId="0" borderId="23" xfId="0" applyNumberFormat="1" applyFont="1" applyBorder="1" applyAlignment="1" applyProtection="1">
      <alignment vertical="center"/>
      <protection hidden="1"/>
    </xf>
    <xf numFmtId="169" fontId="39" fillId="0" borderId="24" xfId="0" applyNumberFormat="1" applyFont="1" applyBorder="1" applyAlignment="1" applyProtection="1">
      <alignment vertical="center"/>
      <protection hidden="1"/>
    </xf>
    <xf numFmtId="169" fontId="0" fillId="0" borderId="0" xfId="0" applyNumberFormat="1" applyProtection="1">
      <protection hidden="1"/>
    </xf>
    <xf numFmtId="169" fontId="26" fillId="0" borderId="10" xfId="0" applyNumberFormat="1" applyFont="1" applyBorder="1" applyAlignment="1" applyProtection="1">
      <alignment wrapText="1"/>
      <protection hidden="1"/>
    </xf>
    <xf numFmtId="169" fontId="0" fillId="0" borderId="10" xfId="0" applyNumberFormat="1" applyBorder="1"/>
    <xf numFmtId="169" fontId="0" fillId="0" borderId="0" xfId="0" applyNumberFormat="1"/>
    <xf numFmtId="1" fontId="27" fillId="39" borderId="10" xfId="0" applyNumberFormat="1" applyFont="1" applyFill="1" applyBorder="1" applyAlignment="1" applyProtection="1">
      <alignment horizontal="center" vertical="center" wrapText="1"/>
      <protection locked="0" hidden="1"/>
    </xf>
    <xf numFmtId="44" fontId="25" fillId="39" borderId="10" xfId="0" applyNumberFormat="1" applyFont="1" applyFill="1" applyBorder="1" applyAlignment="1" applyProtection="1">
      <alignment horizontal="right" vertical="center"/>
      <protection hidden="1"/>
    </xf>
    <xf numFmtId="1" fontId="53" fillId="36" borderId="16" xfId="0" applyNumberFormat="1" applyFont="1" applyFill="1" applyBorder="1" applyAlignment="1" applyProtection="1">
      <alignment horizontal="center"/>
      <protection hidden="1"/>
    </xf>
    <xf numFmtId="1" fontId="53" fillId="36" borderId="12" xfId="0" applyNumberFormat="1" applyFont="1" applyFill="1" applyBorder="1" applyAlignment="1" applyProtection="1">
      <alignment horizontal="center"/>
      <protection hidden="1"/>
    </xf>
    <xf numFmtId="1" fontId="53" fillId="36" borderId="14" xfId="0" applyNumberFormat="1" applyFont="1" applyFill="1" applyBorder="1" applyAlignment="1" applyProtection="1">
      <alignment horizontal="center"/>
      <protection hidden="1"/>
    </xf>
    <xf numFmtId="0" fontId="36" fillId="0" borderId="15" xfId="0" applyFont="1" applyBorder="1" applyAlignment="1" applyProtection="1">
      <alignment horizontal="center" vertical="center" wrapText="1"/>
      <protection hidden="1"/>
    </xf>
    <xf numFmtId="0" fontId="36" fillId="0" borderId="32" xfId="0" applyFont="1" applyBorder="1" applyAlignment="1" applyProtection="1">
      <alignment horizontal="center" vertical="center" wrapText="1"/>
      <protection hidden="1"/>
    </xf>
    <xf numFmtId="0" fontId="36" fillId="0" borderId="18" xfId="0" applyFont="1" applyBorder="1" applyAlignment="1" applyProtection="1">
      <alignment horizontal="center" vertical="center" wrapText="1"/>
      <protection hidden="1"/>
    </xf>
    <xf numFmtId="166" fontId="61" fillId="35" borderId="11" xfId="0" applyNumberFormat="1" applyFont="1" applyFill="1" applyBorder="1" applyAlignment="1" applyProtection="1">
      <alignment horizontal="center"/>
      <protection locked="0"/>
    </xf>
    <xf numFmtId="0" fontId="35" fillId="35" borderId="12" xfId="0" applyFont="1" applyFill="1" applyBorder="1" applyAlignment="1" applyProtection="1">
      <alignment horizontal="center" wrapText="1"/>
      <protection locked="0"/>
    </xf>
    <xf numFmtId="49" fontId="61" fillId="35" borderId="0" xfId="0" applyNumberFormat="1" applyFont="1" applyFill="1" applyAlignment="1" applyProtection="1">
      <alignment horizontal="center"/>
      <protection locked="0"/>
    </xf>
    <xf numFmtId="1" fontId="34" fillId="33" borderId="0" xfId="0" applyNumberFormat="1" applyFont="1" applyFill="1" applyAlignment="1" applyProtection="1">
      <alignment horizontal="left" wrapText="1"/>
      <protection hidden="1"/>
    </xf>
    <xf numFmtId="1" fontId="33" fillId="33" borderId="0" xfId="0" applyNumberFormat="1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wrapText="1"/>
    </xf>
    <xf numFmtId="1" fontId="36" fillId="0" borderId="10" xfId="0" applyNumberFormat="1" applyFont="1" applyBorder="1" applyAlignment="1" applyProtection="1">
      <alignment horizontal="left" vertical="center" wrapText="1"/>
      <protection hidden="1"/>
    </xf>
    <xf numFmtId="0" fontId="21" fillId="0" borderId="27" xfId="0" applyFont="1" applyBorder="1" applyAlignment="1">
      <alignment horizontal="center" vertical="top" wrapText="1"/>
    </xf>
    <xf numFmtId="1" fontId="53" fillId="38" borderId="16" xfId="0" applyNumberFormat="1" applyFont="1" applyFill="1" applyBorder="1" applyAlignment="1" applyProtection="1">
      <alignment horizontal="center"/>
      <protection hidden="1"/>
    </xf>
    <xf numFmtId="1" fontId="53" fillId="38" borderId="12" xfId="0" applyNumberFormat="1" applyFont="1" applyFill="1" applyBorder="1" applyAlignment="1" applyProtection="1">
      <alignment horizontal="center"/>
      <protection hidden="1"/>
    </xf>
    <xf numFmtId="1" fontId="53" fillId="38" borderId="14" xfId="0" applyNumberFormat="1" applyFont="1" applyFill="1" applyBorder="1" applyAlignment="1" applyProtection="1">
      <alignment horizontal="center"/>
      <protection hidden="1"/>
    </xf>
    <xf numFmtId="1" fontId="53" fillId="41" borderId="16" xfId="0" applyNumberFormat="1" applyFont="1" applyFill="1" applyBorder="1" applyAlignment="1" applyProtection="1">
      <alignment horizontal="center"/>
      <protection hidden="1"/>
    </xf>
    <xf numFmtId="1" fontId="53" fillId="41" borderId="12" xfId="0" applyNumberFormat="1" applyFont="1" applyFill="1" applyBorder="1" applyAlignment="1" applyProtection="1">
      <alignment horizontal="center"/>
      <protection hidden="1"/>
    </xf>
    <xf numFmtId="1" fontId="53" fillId="41" borderId="14" xfId="0" applyNumberFormat="1" applyFont="1" applyFill="1" applyBorder="1" applyAlignment="1" applyProtection="1">
      <alignment horizontal="center"/>
      <protection hidden="1"/>
    </xf>
    <xf numFmtId="166" fontId="61" fillId="35" borderId="0" xfId="0" applyNumberFormat="1" applyFont="1" applyFill="1" applyAlignment="1" applyProtection="1">
      <alignment horizontal="center" wrapText="1"/>
      <protection locked="0"/>
    </xf>
    <xf numFmtId="1" fontId="21" fillId="0" borderId="27" xfId="0" applyNumberFormat="1" applyFont="1" applyBorder="1" applyAlignment="1">
      <alignment horizontal="left" vertical="top" wrapText="1"/>
    </xf>
    <xf numFmtId="1" fontId="59" fillId="33" borderId="0" xfId="0" applyNumberFormat="1" applyFont="1" applyFill="1" applyAlignment="1" applyProtection="1">
      <alignment horizontal="left"/>
      <protection hidden="1"/>
    </xf>
    <xf numFmtId="1" fontId="61" fillId="35" borderId="0" xfId="0" applyNumberFormat="1" applyFont="1" applyFill="1" applyAlignment="1" applyProtection="1">
      <alignment horizontal="left"/>
      <protection locked="0"/>
    </xf>
    <xf numFmtId="0" fontId="65" fillId="0" borderId="0" xfId="0" applyFont="1" applyAlignment="1" applyProtection="1">
      <alignment horizontal="center"/>
      <protection locked="0"/>
    </xf>
    <xf numFmtId="0" fontId="54" fillId="33" borderId="22" xfId="0" applyFont="1" applyFill="1" applyBorder="1" applyAlignment="1" applyProtection="1">
      <alignment horizontal="center"/>
      <protection hidden="1"/>
    </xf>
    <xf numFmtId="0" fontId="54" fillId="33" borderId="13" xfId="0" applyFont="1" applyFill="1" applyBorder="1" applyAlignment="1" applyProtection="1">
      <alignment horizontal="center"/>
      <protection hidden="1"/>
    </xf>
    <xf numFmtId="0" fontId="54" fillId="33" borderId="21" xfId="0" applyFont="1" applyFill="1" applyBorder="1" applyAlignment="1" applyProtection="1">
      <alignment horizontal="center"/>
      <protection hidden="1"/>
    </xf>
    <xf numFmtId="0" fontId="53" fillId="33" borderId="34" xfId="0" applyFont="1" applyFill="1" applyBorder="1" applyAlignment="1" applyProtection="1">
      <alignment horizontal="center"/>
      <protection hidden="1"/>
    </xf>
    <xf numFmtId="0" fontId="53" fillId="33" borderId="35" xfId="0" applyFont="1" applyFill="1" applyBorder="1" applyAlignment="1" applyProtection="1">
      <alignment horizontal="center"/>
      <protection hidden="1"/>
    </xf>
    <xf numFmtId="0" fontId="53" fillId="33" borderId="36" xfId="0" applyFont="1" applyFill="1" applyBorder="1" applyAlignment="1" applyProtection="1">
      <alignment horizontal="center"/>
      <protection hidden="1"/>
    </xf>
    <xf numFmtId="0" fontId="25" fillId="0" borderId="0" xfId="0" applyFont="1" applyAlignment="1">
      <alignment horizontal="center" wrapText="1"/>
    </xf>
    <xf numFmtId="1" fontId="59" fillId="33" borderId="10" xfId="0" applyNumberFormat="1" applyFont="1" applyFill="1" applyBorder="1" applyAlignment="1" applyProtection="1">
      <alignment horizontal="left" vertical="center"/>
      <protection hidden="1"/>
    </xf>
    <xf numFmtId="1" fontId="94" fillId="33" borderId="0" xfId="0" applyNumberFormat="1" applyFont="1" applyFill="1" applyAlignment="1" applyProtection="1">
      <alignment horizontal="left" vertical="center"/>
      <protection hidden="1"/>
    </xf>
    <xf numFmtId="1" fontId="76" fillId="0" borderId="0" xfId="0" applyNumberFormat="1" applyFont="1" applyAlignment="1" applyProtection="1">
      <alignment wrapText="1"/>
      <protection hidden="1"/>
    </xf>
    <xf numFmtId="0" fontId="37" fillId="0" borderId="0" xfId="0" applyFont="1" applyAlignment="1" applyProtection="1">
      <alignment horizontal="center" wrapText="1"/>
      <protection hidden="1"/>
    </xf>
    <xf numFmtId="1" fontId="82" fillId="40" borderId="0" xfId="0" applyNumberFormat="1" applyFont="1" applyFill="1" applyAlignment="1" applyProtection="1">
      <alignment horizontal="center" wrapText="1"/>
      <protection hidden="1"/>
    </xf>
    <xf numFmtId="1" fontId="82" fillId="39" borderId="0" xfId="0" applyNumberFormat="1" applyFont="1" applyFill="1" applyAlignment="1" applyProtection="1">
      <alignment horizontal="center" wrapText="1"/>
      <protection hidden="1"/>
    </xf>
    <xf numFmtId="0" fontId="84" fillId="39" borderId="0" xfId="0" applyFont="1" applyFill="1" applyAlignment="1">
      <alignment horizontal="center" wrapText="1"/>
    </xf>
    <xf numFmtId="1" fontId="61" fillId="0" borderId="0" xfId="0" applyNumberFormat="1" applyFont="1" applyAlignment="1" applyProtection="1">
      <alignment wrapText="1"/>
      <protection hidden="1"/>
    </xf>
    <xf numFmtId="0" fontId="22" fillId="0" borderId="0" xfId="0" applyFont="1" applyAlignment="1" applyProtection="1">
      <alignment horizontal="center"/>
      <protection locked="0" hidden="1"/>
    </xf>
    <xf numFmtId="1" fontId="59" fillId="33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36" fillId="0" borderId="30" xfId="0" applyFont="1" applyBorder="1" applyAlignment="1" applyProtection="1">
      <alignment horizontal="left" vertical="center" wrapText="1"/>
      <protection hidden="1"/>
    </xf>
    <xf numFmtId="0" fontId="36" fillId="0" borderId="27" xfId="0" applyFont="1" applyBorder="1" applyAlignment="1" applyProtection="1">
      <alignment horizontal="left" vertical="center" wrapText="1"/>
      <protection hidden="1"/>
    </xf>
    <xf numFmtId="0" fontId="36" fillId="0" borderId="19" xfId="0" applyFont="1" applyBorder="1" applyAlignment="1" applyProtection="1">
      <alignment horizontal="left" vertical="center" wrapText="1"/>
      <protection hidden="1"/>
    </xf>
    <xf numFmtId="0" fontId="36" fillId="0" borderId="31" xfId="0" applyFont="1" applyBorder="1" applyAlignment="1" applyProtection="1">
      <alignment horizontal="left" vertical="center" wrapText="1"/>
      <protection hidden="1"/>
    </xf>
    <xf numFmtId="0" fontId="36" fillId="0" borderId="0" xfId="0" applyFont="1" applyAlignment="1" applyProtection="1">
      <alignment horizontal="left" vertical="center" wrapText="1"/>
      <protection hidden="1"/>
    </xf>
    <xf numFmtId="0" fontId="36" fillId="0" borderId="29" xfId="0" applyFont="1" applyBorder="1" applyAlignment="1" applyProtection="1">
      <alignment horizontal="left" vertical="center" wrapText="1"/>
      <protection hidden="1"/>
    </xf>
    <xf numFmtId="0" fontId="36" fillId="0" borderId="17" xfId="0" applyFont="1" applyBorder="1" applyAlignment="1" applyProtection="1">
      <alignment horizontal="left" vertical="center" wrapText="1"/>
      <protection hidden="1"/>
    </xf>
    <xf numFmtId="0" fontId="36" fillId="0" borderId="11" xfId="0" applyFont="1" applyBorder="1" applyAlignment="1" applyProtection="1">
      <alignment horizontal="left" vertical="center" wrapText="1"/>
      <protection hidden="1"/>
    </xf>
    <xf numFmtId="0" fontId="36" fillId="0" borderId="20" xfId="0" applyFont="1" applyBorder="1" applyAlignment="1" applyProtection="1">
      <alignment horizontal="left" vertical="center" wrapText="1"/>
      <protection hidden="1"/>
    </xf>
    <xf numFmtId="1" fontId="65" fillId="0" borderId="0" xfId="0" applyNumberFormat="1" applyFont="1" applyAlignment="1" applyProtection="1">
      <alignment wrapText="1"/>
      <protection hidden="1"/>
    </xf>
    <xf numFmtId="1" fontId="66" fillId="0" borderId="0" xfId="0" applyNumberFormat="1" applyFont="1" applyAlignment="1" applyProtection="1">
      <alignment wrapText="1"/>
      <protection hidden="1"/>
    </xf>
    <xf numFmtId="1" fontId="65" fillId="0" borderId="0" xfId="0" applyNumberFormat="1" applyFont="1" applyAlignment="1" applyProtection="1">
      <alignment vertical="top" wrapText="1"/>
      <protection hidden="1"/>
    </xf>
    <xf numFmtId="1" fontId="79" fillId="33" borderId="0" xfId="0" applyNumberFormat="1" applyFont="1" applyFill="1" applyAlignment="1" applyProtection="1">
      <alignment horizontal="left" vertical="center"/>
      <protection hidden="1"/>
    </xf>
    <xf numFmtId="0" fontId="87" fillId="0" borderId="0" xfId="0" applyFont="1" applyAlignment="1" applyProtection="1">
      <alignment horizontal="center" vertical="top" wrapText="1"/>
      <protection hidden="1"/>
    </xf>
    <xf numFmtId="0" fontId="88" fillId="0" borderId="0" xfId="0" applyFont="1" applyAlignment="1">
      <alignment horizontal="center" vertical="top" wrapText="1"/>
    </xf>
    <xf numFmtId="1" fontId="61" fillId="35" borderId="11" xfId="0" applyNumberFormat="1" applyFont="1" applyFill="1" applyBorder="1" applyAlignment="1" applyProtection="1">
      <alignment horizontal="center"/>
      <protection locked="0"/>
    </xf>
    <xf numFmtId="1" fontId="21" fillId="0" borderId="27" xfId="0" applyNumberFormat="1" applyFont="1" applyBorder="1" applyAlignment="1">
      <alignment horizontal="center" vertical="top" wrapText="1"/>
    </xf>
    <xf numFmtId="0" fontId="61" fillId="35" borderId="11" xfId="0" applyFont="1" applyFill="1" applyBorder="1" applyAlignment="1" applyProtection="1">
      <alignment horizontal="left"/>
      <protection locked="0"/>
    </xf>
    <xf numFmtId="0" fontId="21" fillId="0" borderId="27" xfId="0" applyFont="1" applyBorder="1" applyAlignment="1">
      <alignment horizontal="center" vertical="top"/>
    </xf>
    <xf numFmtId="0" fontId="69" fillId="39" borderId="15" xfId="0" applyFont="1" applyFill="1" applyBorder="1" applyAlignment="1" applyProtection="1">
      <alignment horizontal="center" vertical="center" wrapText="1"/>
      <protection locked="0" hidden="1"/>
    </xf>
    <xf numFmtId="0" fontId="69" fillId="39" borderId="32" xfId="0" applyFont="1" applyFill="1" applyBorder="1" applyAlignment="1" applyProtection="1">
      <alignment horizontal="center" vertical="center" wrapText="1"/>
      <protection locked="0" hidden="1"/>
    </xf>
    <xf numFmtId="0" fontId="69" fillId="39" borderId="18" xfId="0" applyFont="1" applyFill="1" applyBorder="1" applyAlignment="1" applyProtection="1">
      <alignment horizontal="center" vertical="center" wrapText="1"/>
      <protection locked="0" hidden="1"/>
    </xf>
    <xf numFmtId="44" fontId="21" fillId="0" borderId="27" xfId="0" applyNumberFormat="1" applyFont="1" applyBorder="1" applyAlignment="1">
      <alignment horizontal="left" vertical="top"/>
    </xf>
    <xf numFmtId="0" fontId="26" fillId="0" borderId="27" xfId="0" applyFont="1" applyBorder="1" applyAlignment="1" applyProtection="1">
      <alignment horizontal="center" vertical="top"/>
      <protection hidden="1"/>
    </xf>
    <xf numFmtId="0" fontId="68" fillId="0" borderId="47" xfId="0" applyFont="1" applyBorder="1" applyAlignment="1" applyProtection="1">
      <alignment horizontal="right" vertical="center"/>
      <protection hidden="1"/>
    </xf>
    <xf numFmtId="0" fontId="68" fillId="0" borderId="10" xfId="0" applyFont="1" applyBorder="1" applyAlignment="1" applyProtection="1">
      <alignment horizontal="right" vertical="center"/>
      <protection hidden="1"/>
    </xf>
    <xf numFmtId="0" fontId="70" fillId="0" borderId="47" xfId="123" applyFont="1" applyBorder="1" applyAlignment="1" applyProtection="1">
      <alignment horizontal="right" vertical="center"/>
      <protection hidden="1"/>
    </xf>
    <xf numFmtId="0" fontId="70" fillId="0" borderId="10" xfId="123" applyFont="1" applyBorder="1" applyAlignment="1" applyProtection="1">
      <alignment horizontal="right" vertical="center"/>
      <protection hidden="1"/>
    </xf>
    <xf numFmtId="0" fontId="90" fillId="0" borderId="53" xfId="0" applyFont="1" applyBorder="1" applyAlignment="1" applyProtection="1">
      <alignment horizontal="right"/>
      <protection hidden="1"/>
    </xf>
    <xf numFmtId="44" fontId="70" fillId="0" borderId="48" xfId="0" applyNumberFormat="1" applyFont="1" applyBorder="1" applyAlignment="1" applyProtection="1">
      <alignment horizontal="right" vertical="center"/>
      <protection hidden="1"/>
    </xf>
    <xf numFmtId="44" fontId="70" fillId="0" borderId="49" xfId="0" applyNumberFormat="1" applyFont="1" applyBorder="1" applyAlignment="1" applyProtection="1">
      <alignment horizontal="right" vertical="center"/>
      <protection hidden="1"/>
    </xf>
    <xf numFmtId="1" fontId="33" fillId="33" borderId="50" xfId="0" applyNumberFormat="1" applyFont="1" applyFill="1" applyBorder="1" applyAlignment="1" applyProtection="1">
      <alignment horizontal="center"/>
      <protection hidden="1"/>
    </xf>
    <xf numFmtId="1" fontId="33" fillId="33" borderId="28" xfId="0" applyNumberFormat="1" applyFont="1" applyFill="1" applyBorder="1" applyAlignment="1" applyProtection="1">
      <alignment horizontal="center"/>
      <protection hidden="1"/>
    </xf>
    <xf numFmtId="1" fontId="33" fillId="33" borderId="51" xfId="0" applyNumberFormat="1" applyFont="1" applyFill="1" applyBorder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/>
      <protection hidden="1"/>
    </xf>
    <xf numFmtId="0" fontId="78" fillId="0" borderId="11" xfId="0" applyFont="1" applyBorder="1" applyAlignment="1" applyProtection="1">
      <alignment horizontal="center" vertical="center"/>
      <protection hidden="1"/>
    </xf>
    <xf numFmtId="1" fontId="35" fillId="34" borderId="10" xfId="0" applyNumberFormat="1" applyFont="1" applyFill="1" applyBorder="1" applyAlignment="1" applyProtection="1">
      <alignment horizontal="center"/>
      <protection hidden="1"/>
    </xf>
    <xf numFmtId="1" fontId="28" fillId="0" borderId="16" xfId="0" applyNumberFormat="1" applyFont="1" applyBorder="1" applyAlignment="1" applyProtection="1">
      <alignment horizontal="right" vertical="center"/>
      <protection hidden="1"/>
    </xf>
    <xf numFmtId="1" fontId="28" fillId="0" borderId="14" xfId="0" applyNumberFormat="1" applyFont="1" applyBorder="1" applyAlignment="1" applyProtection="1">
      <alignment horizontal="right" vertical="center"/>
      <protection hidden="1"/>
    </xf>
    <xf numFmtId="164" fontId="57" fillId="0" borderId="16" xfId="1" applyNumberFormat="1" applyFont="1" applyBorder="1" applyAlignment="1" applyProtection="1">
      <alignment horizontal="center" vertical="center"/>
      <protection hidden="1"/>
    </xf>
    <xf numFmtId="164" fontId="57" fillId="0" borderId="12" xfId="1" applyNumberFormat="1" applyFont="1" applyBorder="1" applyAlignment="1" applyProtection="1">
      <alignment horizontal="center" vertical="center"/>
      <protection hidden="1"/>
    </xf>
    <xf numFmtId="164" fontId="57" fillId="0" borderId="14" xfId="1" applyNumberFormat="1" applyFont="1" applyBorder="1" applyAlignment="1" applyProtection="1">
      <alignment horizontal="center" vertical="center"/>
      <protection hidden="1"/>
    </xf>
    <xf numFmtId="0" fontId="25" fillId="37" borderId="17" xfId="0" applyFont="1" applyFill="1" applyBorder="1" applyAlignment="1" applyProtection="1">
      <alignment horizontal="center"/>
      <protection hidden="1"/>
    </xf>
    <xf numFmtId="0" fontId="25" fillId="37" borderId="11" xfId="0" applyFont="1" applyFill="1" applyBorder="1" applyAlignment="1" applyProtection="1">
      <alignment horizontal="center"/>
      <protection hidden="1"/>
    </xf>
    <xf numFmtId="0" fontId="25" fillId="37" borderId="20" xfId="0" applyFont="1" applyFill="1" applyBorder="1" applyAlignment="1" applyProtection="1">
      <alignment horizontal="center"/>
      <protection hidden="1"/>
    </xf>
    <xf numFmtId="0" fontId="38" fillId="0" borderId="23" xfId="0" applyFont="1" applyBorder="1" applyProtection="1">
      <protection hidden="1"/>
    </xf>
    <xf numFmtId="2" fontId="38" fillId="0" borderId="23" xfId="0" applyNumberFormat="1" applyFont="1" applyBorder="1" applyProtection="1">
      <protection hidden="1"/>
    </xf>
    <xf numFmtId="0" fontId="38" fillId="0" borderId="24" xfId="0" applyFont="1" applyBorder="1" applyAlignment="1" applyProtection="1">
      <alignment horizontal="center" vertical="center"/>
      <protection hidden="1"/>
    </xf>
    <xf numFmtId="0" fontId="38" fillId="0" borderId="26" xfId="0" applyFont="1" applyBorder="1" applyAlignment="1" applyProtection="1">
      <alignment horizontal="center" vertical="center"/>
      <protection hidden="1"/>
    </xf>
    <xf numFmtId="0" fontId="38" fillId="0" borderId="25" xfId="0" applyFont="1" applyBorder="1" applyAlignment="1" applyProtection="1">
      <alignment horizontal="center" vertical="center"/>
      <protection hidden="1"/>
    </xf>
    <xf numFmtId="0" fontId="39" fillId="0" borderId="23" xfId="0" applyFont="1" applyBorder="1" applyAlignment="1" applyProtection="1">
      <alignment horizontal="center" vertical="center"/>
      <protection hidden="1"/>
    </xf>
    <xf numFmtId="0" fontId="38" fillId="0" borderId="24" xfId="0" applyFont="1" applyBorder="1" applyAlignment="1" applyProtection="1">
      <alignment horizontal="left"/>
      <protection hidden="1"/>
    </xf>
    <xf numFmtId="0" fontId="38" fillId="0" borderId="25" xfId="0" applyFont="1" applyBorder="1" applyAlignment="1" applyProtection="1">
      <alignment horizontal="left"/>
      <protection hidden="1"/>
    </xf>
    <xf numFmtId="0" fontId="80" fillId="0" borderId="0" xfId="124" applyFont="1" applyAlignment="1">
      <alignment horizontal="center" vertical="top"/>
    </xf>
    <xf numFmtId="0" fontId="40" fillId="0" borderId="0" xfId="124" applyAlignment="1">
      <alignment horizontal="center" vertical="top"/>
    </xf>
    <xf numFmtId="0" fontId="42" fillId="0" borderId="0" xfId="124" applyFont="1" applyAlignment="1">
      <alignment horizontal="left"/>
    </xf>
    <xf numFmtId="0" fontId="74" fillId="0" borderId="0" xfId="124" applyFont="1" applyAlignment="1">
      <alignment horizontal="center"/>
    </xf>
    <xf numFmtId="0" fontId="75" fillId="0" borderId="0" xfId="124" applyFont="1" applyAlignment="1">
      <alignment horizontal="center"/>
    </xf>
    <xf numFmtId="0" fontId="72" fillId="0" borderId="31" xfId="124" applyFont="1" applyBorder="1" applyAlignment="1" applyProtection="1">
      <alignment horizontal="left"/>
      <protection hidden="1"/>
    </xf>
    <xf numFmtId="0" fontId="72" fillId="0" borderId="0" xfId="124" applyFont="1" applyAlignment="1" applyProtection="1">
      <alignment horizontal="left"/>
      <protection hidden="1"/>
    </xf>
    <xf numFmtId="0" fontId="46" fillId="0" borderId="0" xfId="124" applyFont="1" applyAlignment="1">
      <alignment horizontal="right"/>
    </xf>
    <xf numFmtId="0" fontId="46" fillId="0" borderId="52" xfId="124" applyFont="1" applyBorder="1" applyAlignment="1">
      <alignment horizontal="right"/>
    </xf>
    <xf numFmtId="166" fontId="44" fillId="0" borderId="31" xfId="124" applyNumberFormat="1" applyFont="1" applyBorder="1" applyAlignment="1" applyProtection="1">
      <alignment horizontal="left"/>
      <protection hidden="1"/>
    </xf>
    <xf numFmtId="166" fontId="44" fillId="0" borderId="0" xfId="124" applyNumberFormat="1" applyFont="1" applyAlignment="1" applyProtection="1">
      <alignment horizontal="left"/>
      <protection hidden="1"/>
    </xf>
  </cellXfs>
  <cellStyles count="12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125" xr:uid="{00000000-0005-0000-0000-00001B000000}"/>
    <cellStyle name="Currency" xfId="1" builtinId="4"/>
    <cellStyle name="Currency 2" xfId="126" xr:uid="{00000000-0005-0000-0000-00001D000000}"/>
    <cellStyle name="Explanatory Text" xfId="17" builtinId="53" customBuiltin="1"/>
    <cellStyle name="Followed Hyperlink" xfId="114" builtinId="9" hidden="1"/>
    <cellStyle name="Followed Hyperlink" xfId="118" builtinId="9" hidden="1"/>
    <cellStyle name="Followed Hyperlink" xfId="122" builtinId="9" hidden="1"/>
    <cellStyle name="Followed Hyperlink" xfId="120" builtinId="9" hidden="1"/>
    <cellStyle name="Followed Hyperlink" xfId="116" builtinId="9" hidden="1"/>
    <cellStyle name="Followed Hyperlink" xfId="112" builtinId="9" hidden="1"/>
    <cellStyle name="Followed Hyperlink" xfId="66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10" builtinId="9" hidden="1"/>
    <cellStyle name="Followed Hyperlink" xfId="108" builtinId="9" hidden="1"/>
    <cellStyle name="Followed Hyperlink" xfId="100" builtinId="9" hidden="1"/>
    <cellStyle name="Followed Hyperlink" xfId="92" builtinId="9" hidden="1"/>
    <cellStyle name="Followed Hyperlink" xfId="84" builtinId="9" hidden="1"/>
    <cellStyle name="Followed Hyperlink" xfId="76" builtinId="9" hidden="1"/>
    <cellStyle name="Followed Hyperlink" xfId="68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52" builtinId="9" hidden="1"/>
    <cellStyle name="Followed Hyperlink" xfId="48" builtinId="9" hidden="1"/>
    <cellStyle name="Followed Hyperlink" xfId="50" builtinId="9" hidden="1"/>
    <cellStyle name="Followed Hyperlink" xfId="46" builtinId="9" hidden="1"/>
    <cellStyle name="Followed Hyperlink" xfId="44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19" builtinId="8" hidden="1"/>
    <cellStyle name="Hyperlink" xfId="111" builtinId="8" hidden="1"/>
    <cellStyle name="Hyperlink" xfId="103" builtinId="8" hidden="1"/>
    <cellStyle name="Hyperlink" xfId="95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87" builtinId="8" hidden="1"/>
    <cellStyle name="Hyperlink" xfId="7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47" builtinId="8" hidden="1"/>
    <cellStyle name="Hyperlink" xfId="49" builtinId="8" hidden="1"/>
    <cellStyle name="Hyperlink" xfId="51" builtinId="8" hidden="1"/>
    <cellStyle name="Hyperlink" xfId="45" builtinId="8" hidden="1"/>
    <cellStyle name="Hyperlink" xfId="43" builtinId="8" hidden="1"/>
    <cellStyle name="Hyperlink" xfId="123" builtinId="8"/>
    <cellStyle name="Hyperlink 2" xfId="127" xr:uid="{00000000-0005-0000-0000-000075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24" xr:uid="{00000000-0005-0000-0000-00007A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90FA6A"/>
      <color rgb="FF46F608"/>
      <color rgb="FF65D7FF"/>
      <color rgb="FFFFCCFF"/>
      <color rgb="FFF5F5F5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948641</xdr:colOff>
      <xdr:row>37</xdr:row>
      <xdr:rowOff>47385</xdr:rowOff>
    </xdr:from>
    <xdr:to>
      <xdr:col>4</xdr:col>
      <xdr:colOff>472979</xdr:colOff>
      <xdr:row>37</xdr:row>
      <xdr:rowOff>613072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41" y="12696585"/>
          <a:ext cx="4874213" cy="565687"/>
        </a:xfrm>
        <a:prstGeom prst="rect">
          <a:avLst/>
        </a:prstGeom>
      </xdr:spPr>
    </xdr:pic>
    <xdr:clientData/>
  </xdr:twoCellAnchor>
  <xdr:twoCellAnchor editAs="oneCell">
    <xdr:from>
      <xdr:col>1</xdr:col>
      <xdr:colOff>820968</xdr:colOff>
      <xdr:row>0</xdr:row>
      <xdr:rowOff>164952</xdr:rowOff>
    </xdr:from>
    <xdr:to>
      <xdr:col>4</xdr:col>
      <xdr:colOff>322316</xdr:colOff>
      <xdr:row>3</xdr:row>
      <xdr:rowOff>132469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768" y="164952"/>
          <a:ext cx="4875988" cy="565687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238</xdr:row>
      <xdr:rowOff>57150</xdr:rowOff>
    </xdr:from>
    <xdr:to>
      <xdr:col>3</xdr:col>
      <xdr:colOff>759024</xdr:colOff>
      <xdr:row>238</xdr:row>
      <xdr:rowOff>437138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DE3B4A5-E88B-4930-8C00-B3F854EF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6293138" y="75964762"/>
          <a:ext cx="393323" cy="73044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232</xdr:row>
      <xdr:rowOff>152401</xdr:rowOff>
    </xdr:from>
    <xdr:to>
      <xdr:col>3</xdr:col>
      <xdr:colOff>777240</xdr:colOff>
      <xdr:row>232</xdr:row>
      <xdr:rowOff>473231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7A3833-B04B-47F6-B20C-C7E5575F9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349923" y="72031304"/>
          <a:ext cx="320830" cy="733424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224</xdr:row>
      <xdr:rowOff>9526</xdr:rowOff>
    </xdr:from>
    <xdr:to>
      <xdr:col>3</xdr:col>
      <xdr:colOff>586740</xdr:colOff>
      <xdr:row>224</xdr:row>
      <xdr:rowOff>497277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A079FC-54FB-4DDD-852A-7B2A0FFAE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24600" y="69018151"/>
          <a:ext cx="358140" cy="487751"/>
        </a:xfrm>
        <a:prstGeom prst="rect">
          <a:avLst/>
        </a:prstGeom>
      </xdr:spPr>
    </xdr:pic>
    <xdr:clientData/>
  </xdr:twoCellAnchor>
  <xdr:twoCellAnchor editAs="oneCell">
    <xdr:from>
      <xdr:col>3</xdr:col>
      <xdr:colOff>114983</xdr:colOff>
      <xdr:row>229</xdr:row>
      <xdr:rowOff>81915</xdr:rowOff>
    </xdr:from>
    <xdr:to>
      <xdr:col>3</xdr:col>
      <xdr:colOff>589498</xdr:colOff>
      <xdr:row>229</xdr:row>
      <xdr:rowOff>590549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7234EB-DC65-47A7-B18A-872C1104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10983" y="72481440"/>
          <a:ext cx="474515" cy="508634"/>
        </a:xfrm>
        <a:prstGeom prst="rect">
          <a:avLst/>
        </a:prstGeom>
      </xdr:spPr>
    </xdr:pic>
    <xdr:clientData/>
  </xdr:twoCellAnchor>
  <xdr:twoCellAnchor editAs="oneCell">
    <xdr:from>
      <xdr:col>3</xdr:col>
      <xdr:colOff>171731</xdr:colOff>
      <xdr:row>231</xdr:row>
      <xdr:rowOff>49530</xdr:rowOff>
    </xdr:from>
    <xdr:to>
      <xdr:col>3</xdr:col>
      <xdr:colOff>624840</xdr:colOff>
      <xdr:row>231</xdr:row>
      <xdr:rowOff>575309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B34C7C8-DDC6-49E2-882B-1BAB8697C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67731" y="73706355"/>
          <a:ext cx="449299" cy="525779"/>
        </a:xfrm>
        <a:prstGeom prst="rect">
          <a:avLst/>
        </a:prstGeom>
      </xdr:spPr>
    </xdr:pic>
    <xdr:clientData/>
  </xdr:twoCellAnchor>
  <xdr:twoCellAnchor editAs="oneCell">
    <xdr:from>
      <xdr:col>3</xdr:col>
      <xdr:colOff>261849</xdr:colOff>
      <xdr:row>230</xdr:row>
      <xdr:rowOff>133350</xdr:rowOff>
    </xdr:from>
    <xdr:to>
      <xdr:col>3</xdr:col>
      <xdr:colOff>626835</xdr:colOff>
      <xdr:row>230</xdr:row>
      <xdr:rowOff>588758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08221F3-7066-BF6A-C69C-9D12C85A0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57849" y="70637400"/>
          <a:ext cx="364986" cy="455408"/>
        </a:xfrm>
        <a:prstGeom prst="rect">
          <a:avLst/>
        </a:prstGeom>
      </xdr:spPr>
    </xdr:pic>
    <xdr:clientData/>
  </xdr:twoCellAnchor>
  <xdr:twoCellAnchor editAs="oneCell">
    <xdr:from>
      <xdr:col>3</xdr:col>
      <xdr:colOff>188594</xdr:colOff>
      <xdr:row>225</xdr:row>
      <xdr:rowOff>35062</xdr:rowOff>
    </xdr:from>
    <xdr:to>
      <xdr:col>3</xdr:col>
      <xdr:colOff>632459</xdr:colOff>
      <xdr:row>225</xdr:row>
      <xdr:rowOff>611671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455B847-C075-9790-8C86-101824909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4594" y="69919987"/>
          <a:ext cx="443865" cy="576609"/>
        </a:xfrm>
        <a:prstGeom prst="rect">
          <a:avLst/>
        </a:prstGeom>
      </xdr:spPr>
    </xdr:pic>
    <xdr:clientData/>
  </xdr:twoCellAnchor>
  <xdr:twoCellAnchor editAs="oneCell">
    <xdr:from>
      <xdr:col>3</xdr:col>
      <xdr:colOff>202118</xdr:colOff>
      <xdr:row>228</xdr:row>
      <xdr:rowOff>40004</xdr:rowOff>
    </xdr:from>
    <xdr:to>
      <xdr:col>3</xdr:col>
      <xdr:colOff>630644</xdr:colOff>
      <xdr:row>228</xdr:row>
      <xdr:rowOff>512544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F1BB030-79DE-CABD-929A-98F5F5393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98118" y="71810879"/>
          <a:ext cx="428526" cy="483970"/>
        </a:xfrm>
        <a:prstGeom prst="rect">
          <a:avLst/>
        </a:prstGeom>
      </xdr:spPr>
    </xdr:pic>
    <xdr:clientData/>
  </xdr:twoCellAnchor>
  <xdr:twoCellAnchor editAs="oneCell">
    <xdr:from>
      <xdr:col>3</xdr:col>
      <xdr:colOff>93584</xdr:colOff>
      <xdr:row>236</xdr:row>
      <xdr:rowOff>57150</xdr:rowOff>
    </xdr:from>
    <xdr:to>
      <xdr:col>3</xdr:col>
      <xdr:colOff>706855</xdr:colOff>
      <xdr:row>236</xdr:row>
      <xdr:rowOff>436308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42B30AA-14C6-72CA-C885-29DC0E1B0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89584" y="76361925"/>
          <a:ext cx="609461" cy="388683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234</xdr:row>
      <xdr:rowOff>27707</xdr:rowOff>
    </xdr:from>
    <xdr:to>
      <xdr:col>3</xdr:col>
      <xdr:colOff>721995</xdr:colOff>
      <xdr:row>234</xdr:row>
      <xdr:rowOff>438267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FCB3771-E58A-0010-2D19-E32051A2D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43625" y="75322832"/>
          <a:ext cx="674370" cy="397225"/>
        </a:xfrm>
        <a:prstGeom prst="rect">
          <a:avLst/>
        </a:prstGeom>
      </xdr:spPr>
    </xdr:pic>
    <xdr:clientData/>
  </xdr:twoCellAnchor>
  <xdr:twoCellAnchor editAs="oneCell">
    <xdr:from>
      <xdr:col>3</xdr:col>
      <xdr:colOff>163831</xdr:colOff>
      <xdr:row>227</xdr:row>
      <xdr:rowOff>63197</xdr:rowOff>
    </xdr:from>
    <xdr:to>
      <xdr:col>3</xdr:col>
      <xdr:colOff>590732</xdr:colOff>
      <xdr:row>227</xdr:row>
      <xdr:rowOff>590689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F7B7F7D-2324-7667-F277-5EAF2FB3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59831" y="71205422"/>
          <a:ext cx="423091" cy="514157"/>
        </a:xfrm>
        <a:prstGeom prst="rect">
          <a:avLst/>
        </a:prstGeom>
      </xdr:spPr>
    </xdr:pic>
    <xdr:clientData/>
  </xdr:twoCellAnchor>
  <xdr:twoCellAnchor editAs="oneCell">
    <xdr:from>
      <xdr:col>3</xdr:col>
      <xdr:colOff>51373</xdr:colOff>
      <xdr:row>235</xdr:row>
      <xdr:rowOff>126490</xdr:rowOff>
    </xdr:from>
    <xdr:to>
      <xdr:col>3</xdr:col>
      <xdr:colOff>802004</xdr:colOff>
      <xdr:row>235</xdr:row>
      <xdr:rowOff>478324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F5FE1A8-22D5-0275-5B13-07FF21F3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5400000">
          <a:off x="6342009" y="73207679"/>
          <a:ext cx="361359" cy="750631"/>
        </a:xfrm>
        <a:prstGeom prst="rect">
          <a:avLst/>
        </a:prstGeom>
      </xdr:spPr>
    </xdr:pic>
    <xdr:clientData/>
  </xdr:twoCellAnchor>
  <xdr:twoCellAnchor editAs="oneCell">
    <xdr:from>
      <xdr:col>3</xdr:col>
      <xdr:colOff>95453</xdr:colOff>
      <xdr:row>233</xdr:row>
      <xdr:rowOff>143312</xdr:rowOff>
    </xdr:from>
    <xdr:to>
      <xdr:col>3</xdr:col>
      <xdr:colOff>704056</xdr:colOff>
      <xdr:row>233</xdr:row>
      <xdr:rowOff>401087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1534D0A-2958-F0DE-1816-07224CF9E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594617">
          <a:off x="6370677" y="72230263"/>
          <a:ext cx="257775" cy="616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1535502</xdr:colOff>
      <xdr:row>571</xdr:row>
      <xdr:rowOff>155276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83377" y="1386202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571</xdr:row>
      <xdr:rowOff>155276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83377" y="1386202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1535502</xdr:colOff>
      <xdr:row>46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183827" y="1220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571</xdr:row>
      <xdr:rowOff>155276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583377" y="1386202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1535502</xdr:colOff>
      <xdr:row>46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183827" y="1220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1310454</xdr:colOff>
      <xdr:row>0</xdr:row>
      <xdr:rowOff>73080</xdr:rowOff>
    </xdr:from>
    <xdr:to>
      <xdr:col>3</xdr:col>
      <xdr:colOff>637503</xdr:colOff>
      <xdr:row>1</xdr:row>
      <xdr:rowOff>156094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882" y="73080"/>
          <a:ext cx="2119517" cy="243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996"/>
  <sheetViews>
    <sheetView showGridLines="0" tabSelected="1" view="pageLayout" topLeftCell="A223" zoomScaleNormal="100" zoomScaleSheetLayoutView="67" workbookViewId="0">
      <selection activeCell="B227" sqref="B227"/>
    </sheetView>
  </sheetViews>
  <sheetFormatPr defaultColWidth="2" defaultRowHeight="15.75" x14ac:dyDescent="0.25"/>
  <cols>
    <col min="1" max="1" width="23.7109375" style="6" customWidth="1"/>
    <col min="2" max="2" width="51.85546875" style="2" customWidth="1"/>
    <col min="3" max="3" width="11.42578125" style="3" customWidth="1"/>
    <col min="4" max="4" width="11.5703125" style="4" customWidth="1"/>
    <col min="5" max="5" width="14" style="5" customWidth="1"/>
    <col min="6" max="6" width="10.5703125" style="5" customWidth="1"/>
    <col min="7" max="7" width="12.85546875" style="6" customWidth="1"/>
    <col min="8" max="16384" width="2" style="1"/>
  </cols>
  <sheetData>
    <row r="1" spans="1:7" x14ac:dyDescent="0.25">
      <c r="A1" s="54"/>
      <c r="B1" s="12"/>
      <c r="C1" s="13"/>
      <c r="D1" s="52"/>
      <c r="E1" s="53"/>
      <c r="F1" s="53"/>
      <c r="G1" s="54"/>
    </row>
    <row r="2" spans="1:7" x14ac:dyDescent="0.25">
      <c r="A2" s="206"/>
      <c r="B2" s="10"/>
      <c r="C2" s="10"/>
      <c r="D2" s="52"/>
      <c r="E2" s="10"/>
      <c r="F2" s="10"/>
      <c r="G2" s="10"/>
    </row>
    <row r="3" spans="1:7" x14ac:dyDescent="0.25">
      <c r="A3" s="11"/>
      <c r="B3" s="11"/>
      <c r="C3" s="11"/>
      <c r="D3" s="11"/>
      <c r="E3" s="11"/>
      <c r="F3" s="11"/>
      <c r="G3" s="11"/>
    </row>
    <row r="4" spans="1:7" ht="20.100000000000001" customHeight="1" x14ac:dyDescent="0.25">
      <c r="A4" s="206"/>
      <c r="B4" s="10"/>
      <c r="C4" s="10"/>
      <c r="D4" s="52"/>
      <c r="E4" s="10"/>
      <c r="F4" s="10"/>
      <c r="G4" s="10"/>
    </row>
    <row r="5" spans="1:7" ht="20.100000000000001" customHeight="1" x14ac:dyDescent="0.35">
      <c r="A5" s="281" t="s">
        <v>0</v>
      </c>
      <c r="B5" s="281"/>
      <c r="C5" s="281"/>
      <c r="D5" s="281"/>
      <c r="E5" s="281"/>
      <c r="F5" s="281"/>
      <c r="G5" s="281"/>
    </row>
    <row r="6" spans="1:7" ht="23.25" x14ac:dyDescent="0.35">
      <c r="A6" s="281" t="s">
        <v>1</v>
      </c>
      <c r="B6" s="281"/>
      <c r="C6" s="281"/>
      <c r="D6" s="281"/>
      <c r="E6" s="281"/>
      <c r="F6" s="281"/>
      <c r="G6" s="281"/>
    </row>
    <row r="7" spans="1:7" ht="6.75" customHeight="1" x14ac:dyDescent="0.35">
      <c r="A7" s="160"/>
      <c r="B7" s="160"/>
      <c r="C7" s="160"/>
      <c r="D7" s="160"/>
      <c r="E7" s="160"/>
      <c r="F7" s="160"/>
      <c r="G7" s="160"/>
    </row>
    <row r="8" spans="1:7" ht="23.25" x14ac:dyDescent="0.35">
      <c r="A8" s="281" t="s">
        <v>2</v>
      </c>
      <c r="B8" s="281"/>
      <c r="C8" s="281"/>
      <c r="D8" s="281"/>
      <c r="E8" s="281"/>
      <c r="F8" s="281"/>
      <c r="G8" s="281"/>
    </row>
    <row r="9" spans="1:7" ht="23.25" x14ac:dyDescent="0.35">
      <c r="A9" s="281" t="s">
        <v>3</v>
      </c>
      <c r="B9" s="281"/>
      <c r="C9" s="281"/>
      <c r="D9" s="281"/>
      <c r="E9" s="281"/>
      <c r="F9" s="281"/>
      <c r="G9" s="281"/>
    </row>
    <row r="10" spans="1:7" x14ac:dyDescent="0.25">
      <c r="A10" s="54"/>
      <c r="B10" s="12"/>
      <c r="C10" s="13"/>
      <c r="D10" s="52"/>
      <c r="E10" s="53"/>
      <c r="F10" s="53"/>
      <c r="G10" s="54"/>
    </row>
    <row r="11" spans="1:7" ht="17.100000000000001" customHeight="1" x14ac:dyDescent="0.35">
      <c r="A11" s="160"/>
      <c r="B11" s="47"/>
      <c r="C11" s="160"/>
      <c r="D11" s="160"/>
      <c r="E11" s="160"/>
      <c r="F11" s="160"/>
      <c r="G11" s="160"/>
    </row>
    <row r="12" spans="1:7" ht="43.9" customHeight="1" x14ac:dyDescent="0.35">
      <c r="A12" s="274" t="s">
        <v>1039</v>
      </c>
      <c r="B12" s="274"/>
      <c r="C12" s="274"/>
      <c r="D12" s="274"/>
      <c r="E12" s="274"/>
      <c r="F12" s="274"/>
      <c r="G12" s="274"/>
    </row>
    <row r="13" spans="1:7" x14ac:dyDescent="0.25">
      <c r="A13" s="57"/>
      <c r="B13" s="58"/>
      <c r="C13" s="58"/>
      <c r="D13" s="58"/>
      <c r="E13" s="58"/>
      <c r="F13" s="58"/>
      <c r="G13" s="58"/>
    </row>
    <row r="14" spans="1:7" x14ac:dyDescent="0.25">
      <c r="A14" s="54"/>
      <c r="B14" s="12"/>
      <c r="C14" s="13"/>
      <c r="D14" s="52"/>
      <c r="E14" s="53"/>
      <c r="F14" s="53"/>
      <c r="G14" s="54"/>
    </row>
    <row r="15" spans="1:7" ht="23.85" customHeight="1" x14ac:dyDescent="0.25">
      <c r="A15" s="272" t="s">
        <v>4</v>
      </c>
      <c r="B15" s="272"/>
      <c r="C15" s="272"/>
      <c r="D15" s="272"/>
      <c r="E15" s="272"/>
      <c r="F15" s="272"/>
      <c r="G15" s="272"/>
    </row>
    <row r="16" spans="1:7" s="59" customFormat="1" ht="12.75" x14ac:dyDescent="0.2">
      <c r="A16" s="272"/>
      <c r="B16" s="272"/>
      <c r="C16" s="272"/>
      <c r="D16" s="272"/>
      <c r="E16" s="272"/>
      <c r="F16" s="272"/>
      <c r="G16" s="272"/>
    </row>
    <row r="17" spans="1:7" ht="48.95" customHeight="1" x14ac:dyDescent="0.35">
      <c r="A17" s="273" t="s">
        <v>126</v>
      </c>
      <c r="B17" s="273"/>
      <c r="C17" s="273"/>
      <c r="D17" s="273"/>
      <c r="E17" s="273"/>
      <c r="F17" s="273"/>
      <c r="G17" s="273"/>
    </row>
    <row r="18" spans="1:7" ht="48.95" customHeight="1" x14ac:dyDescent="0.35">
      <c r="A18" s="278" t="s">
        <v>5</v>
      </c>
      <c r="B18" s="278"/>
      <c r="C18" s="278"/>
      <c r="D18" s="278"/>
      <c r="E18" s="278"/>
      <c r="F18" s="278"/>
      <c r="G18" s="278"/>
    </row>
    <row r="19" spans="1:7" ht="48.95" customHeight="1" x14ac:dyDescent="0.35">
      <c r="A19" s="278" t="s">
        <v>6</v>
      </c>
      <c r="B19" s="278"/>
      <c r="C19" s="278"/>
      <c r="D19" s="278"/>
      <c r="E19" s="278"/>
      <c r="F19" s="278"/>
      <c r="G19" s="278"/>
    </row>
    <row r="20" spans="1:7" s="10" customFormat="1" ht="49.15" customHeight="1" x14ac:dyDescent="0.35">
      <c r="A20" s="278" t="s">
        <v>7</v>
      </c>
      <c r="B20" s="278"/>
      <c r="C20" s="278"/>
      <c r="D20" s="278"/>
      <c r="E20" s="278"/>
      <c r="F20" s="278"/>
      <c r="G20" s="278"/>
    </row>
    <row r="21" spans="1:7" ht="68.45" customHeight="1" x14ac:dyDescent="0.35">
      <c r="A21" s="278" t="s">
        <v>8</v>
      </c>
      <c r="B21" s="278"/>
      <c r="C21" s="278"/>
      <c r="D21" s="278"/>
      <c r="E21" s="278"/>
      <c r="F21" s="278"/>
      <c r="G21" s="278"/>
    </row>
    <row r="22" spans="1:7" ht="49.15" customHeight="1" x14ac:dyDescent="0.35">
      <c r="A22" s="278" t="s">
        <v>120</v>
      </c>
      <c r="B22" s="278"/>
      <c r="C22" s="278"/>
      <c r="D22" s="278"/>
      <c r="E22" s="278"/>
      <c r="F22" s="278"/>
      <c r="G22" s="278"/>
    </row>
    <row r="23" spans="1:7" s="63" customFormat="1" ht="12" x14ac:dyDescent="0.2">
      <c r="A23" s="214"/>
      <c r="B23" s="60"/>
      <c r="C23" s="61"/>
      <c r="D23" s="203"/>
      <c r="E23" s="61"/>
      <c r="F23" s="61"/>
      <c r="G23" s="62"/>
    </row>
    <row r="24" spans="1:7" x14ac:dyDescent="0.25">
      <c r="A24" s="54"/>
      <c r="B24" s="64"/>
      <c r="C24" s="65"/>
      <c r="D24" s="66"/>
      <c r="E24" s="67"/>
      <c r="F24" s="67"/>
      <c r="G24" s="67"/>
    </row>
    <row r="25" spans="1:7" ht="23.85" customHeight="1" x14ac:dyDescent="0.25">
      <c r="A25" s="294" t="s">
        <v>9</v>
      </c>
      <c r="B25" s="294"/>
      <c r="C25" s="294"/>
      <c r="D25" s="294"/>
      <c r="E25" s="294"/>
      <c r="F25" s="294"/>
      <c r="G25" s="294"/>
    </row>
    <row r="26" spans="1:7" x14ac:dyDescent="0.25">
      <c r="A26" s="294"/>
      <c r="B26" s="294"/>
      <c r="C26" s="294"/>
      <c r="D26" s="294"/>
      <c r="E26" s="294"/>
      <c r="F26" s="294"/>
      <c r="G26" s="294"/>
    </row>
    <row r="27" spans="1:7" ht="48.95" customHeight="1" x14ac:dyDescent="0.35">
      <c r="A27" s="291" t="s">
        <v>10</v>
      </c>
      <c r="B27" s="292"/>
      <c r="C27" s="292"/>
      <c r="D27" s="292"/>
      <c r="E27" s="292"/>
      <c r="F27" s="292"/>
      <c r="G27" s="292"/>
    </row>
    <row r="28" spans="1:7" s="69" customFormat="1" ht="11.25" x14ac:dyDescent="0.2">
      <c r="A28" s="204"/>
      <c r="B28" s="68"/>
      <c r="C28" s="68"/>
      <c r="D28" s="204"/>
      <c r="E28" s="68"/>
      <c r="F28" s="68"/>
      <c r="G28" s="68"/>
    </row>
    <row r="29" spans="1:7" ht="48.95" customHeight="1" x14ac:dyDescent="0.35">
      <c r="A29" s="291" t="s">
        <v>11</v>
      </c>
      <c r="B29" s="292"/>
      <c r="C29" s="292"/>
      <c r="D29" s="292"/>
      <c r="E29" s="292"/>
      <c r="F29" s="292"/>
      <c r="G29" s="292"/>
    </row>
    <row r="30" spans="1:7" s="69" customFormat="1" ht="11.25" x14ac:dyDescent="0.2">
      <c r="A30" s="204"/>
      <c r="B30" s="68"/>
      <c r="C30" s="68"/>
      <c r="D30" s="204"/>
      <c r="E30" s="68"/>
      <c r="F30" s="68"/>
      <c r="G30" s="68"/>
    </row>
    <row r="31" spans="1:7" ht="48.95" customHeight="1" x14ac:dyDescent="0.25">
      <c r="A31" s="293" t="s">
        <v>12</v>
      </c>
      <c r="B31" s="293"/>
      <c r="C31" s="293"/>
      <c r="D31" s="293"/>
      <c r="E31" s="293"/>
      <c r="F31" s="293"/>
      <c r="G31" s="293"/>
    </row>
    <row r="32" spans="1:7" x14ac:dyDescent="0.25">
      <c r="A32" s="206"/>
      <c r="B32" s="10"/>
      <c r="C32" s="70"/>
      <c r="D32" s="205"/>
      <c r="E32" s="70"/>
      <c r="F32" s="70"/>
      <c r="G32" s="70"/>
    </row>
    <row r="33" spans="1:7" x14ac:dyDescent="0.25">
      <c r="A33" s="206"/>
      <c r="B33" s="71"/>
      <c r="C33" s="10"/>
      <c r="D33" s="206"/>
      <c r="E33" s="10"/>
      <c r="F33" s="72"/>
      <c r="G33" s="72"/>
    </row>
    <row r="34" spans="1:7" ht="53.1" customHeight="1" x14ac:dyDescent="0.4">
      <c r="A34" s="275" t="s">
        <v>13</v>
      </c>
      <c r="B34" s="275"/>
      <c r="C34" s="275"/>
      <c r="D34" s="275"/>
      <c r="E34" s="275"/>
      <c r="F34" s="275"/>
      <c r="G34" s="275"/>
    </row>
    <row r="35" spans="1:7" x14ac:dyDescent="0.25">
      <c r="A35" s="52"/>
      <c r="B35" s="127"/>
      <c r="C35" s="48"/>
      <c r="D35" s="52"/>
      <c r="E35" s="48"/>
      <c r="F35" s="158"/>
      <c r="G35" s="158"/>
    </row>
    <row r="36" spans="1:7" ht="26.25" x14ac:dyDescent="0.4">
      <c r="A36" s="276" t="s">
        <v>14</v>
      </c>
      <c r="B36" s="277"/>
      <c r="C36" s="277"/>
      <c r="D36" s="277"/>
      <c r="E36" s="277"/>
      <c r="F36" s="277"/>
      <c r="G36" s="277"/>
    </row>
    <row r="37" spans="1:7" x14ac:dyDescent="0.25">
      <c r="A37" s="206"/>
      <c r="B37" s="71"/>
      <c r="C37" s="10"/>
      <c r="D37" s="206"/>
      <c r="E37" s="10"/>
      <c r="F37" s="72"/>
      <c r="G37" s="72"/>
    </row>
    <row r="38" spans="1:7" ht="55.5" customHeight="1" x14ac:dyDescent="0.25">
      <c r="A38" s="295"/>
      <c r="B38" s="296"/>
      <c r="C38" s="296"/>
      <c r="D38" s="296"/>
      <c r="E38" s="296"/>
      <c r="F38" s="296"/>
      <c r="G38" s="296"/>
    </row>
    <row r="39" spans="1:7" ht="26.25" x14ac:dyDescent="0.4">
      <c r="A39" s="279" t="s">
        <v>0</v>
      </c>
      <c r="B39" s="279"/>
      <c r="C39" s="279"/>
      <c r="D39" s="279"/>
      <c r="E39" s="279"/>
      <c r="F39" s="279"/>
      <c r="G39" s="279"/>
    </row>
    <row r="40" spans="1:7" ht="53.1" customHeight="1" x14ac:dyDescent="0.35">
      <c r="A40" s="274" t="s">
        <v>1039</v>
      </c>
      <c r="B40" s="274"/>
      <c r="C40" s="274"/>
      <c r="D40" s="274"/>
      <c r="E40" s="274"/>
      <c r="F40" s="274"/>
      <c r="G40" s="274"/>
    </row>
    <row r="42" spans="1:7" s="82" customFormat="1" ht="22.9" customHeight="1" x14ac:dyDescent="0.25">
      <c r="A42" s="280" t="s">
        <v>15</v>
      </c>
      <c r="B42" s="280"/>
      <c r="C42" s="280"/>
      <c r="D42" s="280"/>
      <c r="E42" s="280"/>
      <c r="F42" s="280"/>
      <c r="G42" s="280"/>
    </row>
    <row r="43" spans="1:7" ht="33" customHeight="1" x14ac:dyDescent="0.35">
      <c r="A43" s="299"/>
      <c r="B43" s="299"/>
      <c r="C43" s="74"/>
      <c r="D43" s="297"/>
      <c r="E43" s="297"/>
      <c r="F43" s="297"/>
      <c r="G43" s="1"/>
    </row>
    <row r="44" spans="1:7" ht="20.100000000000001" customHeight="1" x14ac:dyDescent="0.25">
      <c r="A44" s="298" t="s">
        <v>16</v>
      </c>
      <c r="B44" s="298"/>
      <c r="C44" s="76"/>
      <c r="D44" s="300" t="s">
        <v>1041</v>
      </c>
      <c r="E44" s="300"/>
      <c r="F44" s="300"/>
      <c r="G44" s="78"/>
    </row>
    <row r="45" spans="1:7" ht="24.95" customHeight="1" x14ac:dyDescent="0.35">
      <c r="A45" s="215"/>
      <c r="B45" s="76"/>
      <c r="D45" s="207"/>
      <c r="F45" s="1"/>
      <c r="G45" s="1"/>
    </row>
    <row r="46" spans="1:7" ht="18.75" x14ac:dyDescent="0.25">
      <c r="A46" s="216" t="s">
        <v>17</v>
      </c>
      <c r="B46" s="76"/>
      <c r="F46" s="77"/>
      <c r="G46" s="77"/>
    </row>
    <row r="47" spans="1:7" ht="29.1" customHeight="1" x14ac:dyDescent="0.35">
      <c r="A47" s="262"/>
      <c r="B47" s="262"/>
      <c r="C47" s="75"/>
      <c r="D47" s="245"/>
      <c r="E47" s="245"/>
      <c r="F47" s="77"/>
      <c r="G47" s="77"/>
    </row>
    <row r="48" spans="1:7" ht="18.75" x14ac:dyDescent="0.25">
      <c r="A48" s="260" t="s">
        <v>18</v>
      </c>
      <c r="B48" s="260"/>
      <c r="C48" s="74"/>
      <c r="D48" s="208" t="s">
        <v>1042</v>
      </c>
      <c r="E48" s="75"/>
      <c r="F48" s="74"/>
      <c r="G48" s="74"/>
    </row>
    <row r="49" spans="1:7" ht="29.1" customHeight="1" x14ac:dyDescent="0.35">
      <c r="A49" s="217"/>
      <c r="B49" s="102"/>
      <c r="C49" s="247"/>
      <c r="D49" s="247"/>
      <c r="E49" s="74"/>
      <c r="F49" s="74"/>
      <c r="G49" s="74"/>
    </row>
    <row r="50" spans="1:7" x14ac:dyDescent="0.25">
      <c r="A50" s="218" t="s">
        <v>19</v>
      </c>
      <c r="B50" s="101" t="s">
        <v>20</v>
      </c>
      <c r="C50" s="304" t="s">
        <v>21</v>
      </c>
      <c r="D50" s="304"/>
      <c r="E50" s="304"/>
      <c r="F50" s="1"/>
      <c r="G50" s="1"/>
    </row>
    <row r="51" spans="1:7" ht="18.75" x14ac:dyDescent="0.3">
      <c r="A51" s="270"/>
      <c r="B51" s="270"/>
      <c r="C51" s="270"/>
      <c r="D51" s="270"/>
      <c r="E51" s="270"/>
      <c r="F51" s="270"/>
      <c r="G51" s="270"/>
    </row>
    <row r="52" spans="1:7" s="82" customFormat="1" ht="22.9" customHeight="1" x14ac:dyDescent="0.25">
      <c r="A52" s="271" t="s">
        <v>128</v>
      </c>
      <c r="B52" s="271"/>
      <c r="C52" s="271"/>
      <c r="D52" s="271"/>
      <c r="E52" s="271"/>
      <c r="F52" s="271"/>
      <c r="G52" s="271"/>
    </row>
    <row r="53" spans="1:7" ht="60.95" customHeight="1" x14ac:dyDescent="0.25">
      <c r="A53" s="131" t="s">
        <v>22</v>
      </c>
      <c r="B53" s="237" t="s">
        <v>23</v>
      </c>
      <c r="C53" s="251" t="str">
        <f>IF(delivery="Curbside Pickup at Warehouse / Cueillette à l'auto à l'entrepôt","Curbside Pickup at Warehouse is FREE / La cueillette à l'auto à l'entrepôt est gratuite",IF(delivery="Ship to School / Livraison à l’école","Shipping and Handling is $10 per order / Des frais de livraison et de manutention de 10 $ seront ajoutés à chaque commande.",IF(delivery="Ship to school (Scholastic Dollars Redemption) / Livraison à domicile (Utiliser les dollars Scholastic)","Free shipping ONLY for Scholastic Dollar redemption orders / Livraison gratuite UNIQUEMENT pour les commandes payées à l’aide des dollars Scholastic","")))</f>
        <v/>
      </c>
      <c r="D53" s="251"/>
      <c r="E53" s="251"/>
      <c r="F53" s="251"/>
      <c r="G53" s="251"/>
    </row>
    <row r="54" spans="1:7" ht="30.2" customHeight="1" x14ac:dyDescent="0.35">
      <c r="A54" s="110"/>
      <c r="B54" s="79"/>
      <c r="C54" s="79"/>
      <c r="D54" s="209"/>
      <c r="E54" s="79"/>
      <c r="F54" s="79"/>
      <c r="G54" s="79"/>
    </row>
    <row r="55" spans="1:7" ht="18.75" x14ac:dyDescent="0.25">
      <c r="A55" s="212" t="s">
        <v>24</v>
      </c>
      <c r="B55" s="1"/>
      <c r="C55" s="79"/>
      <c r="D55" s="209"/>
      <c r="E55" s="79"/>
      <c r="F55" s="79"/>
      <c r="G55" s="79"/>
    </row>
    <row r="56" spans="1:7" ht="24.95" customHeight="1" x14ac:dyDescent="0.35">
      <c r="A56" s="219"/>
      <c r="B56" s="103"/>
      <c r="C56" s="1"/>
      <c r="D56" s="259"/>
      <c r="E56" s="259"/>
      <c r="F56" s="259"/>
      <c r="G56" s="80"/>
    </row>
    <row r="57" spans="1:7" x14ac:dyDescent="0.25">
      <c r="A57" s="212" t="s">
        <v>25</v>
      </c>
      <c r="B57" s="1"/>
      <c r="C57" s="1"/>
      <c r="D57" s="252" t="s">
        <v>1043</v>
      </c>
      <c r="E57" s="252"/>
      <c r="F57" s="252"/>
      <c r="G57" s="1"/>
    </row>
    <row r="58" spans="1:7" ht="22.9" customHeight="1" x14ac:dyDescent="0.35">
      <c r="A58" s="261" t="s">
        <v>127</v>
      </c>
      <c r="B58" s="261"/>
      <c r="C58" s="261"/>
      <c r="D58" s="261"/>
      <c r="E58" s="261"/>
      <c r="F58" s="261"/>
      <c r="G58" s="261"/>
    </row>
    <row r="59" spans="1:7" hidden="1" x14ac:dyDescent="0.25">
      <c r="A59" s="220" t="s">
        <v>26</v>
      </c>
      <c r="B59" s="81" t="s">
        <v>27</v>
      </c>
      <c r="C59" s="250"/>
      <c r="D59" s="250"/>
      <c r="E59" s="250"/>
      <c r="F59" s="250"/>
      <c r="G59" s="250"/>
    </row>
    <row r="60" spans="1:7" ht="35.65" customHeight="1" x14ac:dyDescent="0.35">
      <c r="A60" s="248" t="s">
        <v>28</v>
      </c>
      <c r="B60" s="249"/>
      <c r="C60" s="249"/>
      <c r="D60" s="249"/>
      <c r="E60" s="249"/>
      <c r="F60" s="249"/>
      <c r="G60" s="249"/>
    </row>
    <row r="61" spans="1:7" ht="16.350000000000001" customHeight="1" x14ac:dyDescent="0.25">
      <c r="A61" s="242" t="s">
        <v>29</v>
      </c>
      <c r="B61" s="301" t="s">
        <v>23</v>
      </c>
      <c r="C61" s="282" t="str">
        <f>IF(payment="Scholastic Dollars Redemption / Utiliser les dollars Scholastic","50% discount is not applicable on Scholastic Dollar Redemption Orders /La réduction de 50 % ne s’applique pas sur les commandes payées avec les dollars Scholastic.",IF(payment="Credit card (VISA/Mastercard/AMEX) / Carte de crédit (VISA/Mastercard/AMEX)","You will be contacted for payment details / Nous vous contacterons pour fournir les instructions de paiement.",IF(payment="Invoice School / Facturer à l'école","Order will be shipped after payment has been received / La commande sera expédiée une fois le paiement reçu.",IF(payment="&lt;Click here and use drop-down arrow to select&gt; / &lt;Cliquez ici et utilisez la flèche de menu déroulant pour faire un choix&gt;","You MUST select a payment method to get Order Summary to populate after selecting quantities / Vous DEVEZ choisir un moyen de paiement pour que le récapitulatif de la commande se remplisse après avoir sélectionné les quantités.",IF(OR(payment="Invoice School using Purchase Order / Facturer à l'école avec un bon de commande",payment="Invoice School Board using Purchase Order / Facturer au conseil scolaire avec un bon de commande"),"Purchase Order number must be provided for order to be shipped / Le numéro de bon de commande doit être fourni afin que la commande soit expédiée.")))))</f>
        <v>You MUST select a payment method to get Order Summary to populate after selecting quantities / Vous DEVEZ choisir un moyen de paiement pour que le récapitulatif de la commande se remplisse après avoir sélectionné les quantités.</v>
      </c>
      <c r="D61" s="283"/>
      <c r="E61" s="283"/>
      <c r="F61" s="283"/>
      <c r="G61" s="284"/>
    </row>
    <row r="62" spans="1:7" ht="15.95" customHeight="1" x14ac:dyDescent="0.25">
      <c r="A62" s="243"/>
      <c r="B62" s="302"/>
      <c r="C62" s="285"/>
      <c r="D62" s="286"/>
      <c r="E62" s="286"/>
      <c r="F62" s="286"/>
      <c r="G62" s="287"/>
    </row>
    <row r="63" spans="1:7" ht="61.9" customHeight="1" x14ac:dyDescent="0.25">
      <c r="A63" s="244"/>
      <c r="B63" s="303"/>
      <c r="C63" s="288"/>
      <c r="D63" s="289"/>
      <c r="E63" s="289"/>
      <c r="F63" s="289"/>
      <c r="G63" s="290"/>
    </row>
    <row r="64" spans="1:7" ht="49.9" customHeight="1" x14ac:dyDescent="0.25">
      <c r="A64" s="120" t="str">
        <f>IF(OR(payment="Invoice School using Purchase Order / Facturer à l'école avec un bon de commande",payment="Invoice School Board using Purchase Order / Facturer au conseil scolaire avec un bon de commande"),"&lt;Enter P.O Number here&gt; / &lt;Inscrivez le numéro de la commande ici&gt;","&lt;Leave blank&gt; / Ne rien inscrire")</f>
        <v>&lt;Leave blank&gt; / Ne rien inscrire</v>
      </c>
      <c r="B64" s="85"/>
      <c r="C64" s="246" t="str">
        <f>IF(payment="Invoice School Board using Purchase Order / Facturer au conseil scolaire avec un bon de commande","&lt;Enter School Board name here&gt; / &lt;Inscrivez le nom de la commission scolaire ici", "&lt;Leave blank&gt; / Ne rien inscrire")</f>
        <v>&lt;Leave blank&gt; / Ne rien inscrire</v>
      </c>
      <c r="D64" s="246"/>
      <c r="E64" s="246"/>
      <c r="F64" s="246"/>
      <c r="G64" s="246"/>
    </row>
    <row r="65" spans="1:7" ht="21.2" customHeight="1" thickBot="1" x14ac:dyDescent="0.3">
      <c r="A65" s="221" t="str">
        <f>IF(OR(payment="Invoice School using Purchase Order / Facturer à l'école avec un bon de commande",payment="Invoice School Board using Purchase Order / Facturer au conseil scolaire avec un bon de commande"),"P/O Number / Numéro de bon de commande"," ")</f>
        <v xml:space="preserve"> </v>
      </c>
      <c r="B65" s="85"/>
      <c r="C65" s="305" t="str">
        <f>IF(payment="Invoice School Board using Purchase Order / Facturer au conseil scolaire avec un bon de commande","School Board Name / Nom du conseil scolaire", "")</f>
        <v/>
      </c>
      <c r="D65" s="305"/>
      <c r="E65" s="305"/>
      <c r="F65" s="305"/>
      <c r="G65" s="305"/>
    </row>
    <row r="66" spans="1:7" ht="21.2" customHeight="1" x14ac:dyDescent="0.35">
      <c r="A66" s="222"/>
      <c r="B66" s="313" t="s">
        <v>30</v>
      </c>
      <c r="C66" s="314"/>
      <c r="D66" s="314"/>
      <c r="E66" s="315"/>
      <c r="F66" s="171"/>
      <c r="G66" s="108"/>
    </row>
    <row r="67" spans="1:7" ht="20.100000000000001" customHeight="1" x14ac:dyDescent="0.25">
      <c r="A67" s="223"/>
      <c r="B67" s="308" t="s">
        <v>31</v>
      </c>
      <c r="C67" s="309"/>
      <c r="D67" s="309"/>
      <c r="E67" s="177" t="str">
        <f>IF(OR(AND(delivery="&lt;Click here and use drop-down arrow to select&gt; / &lt;Cliquez ici et utilisez la flèche de menu déroulant pour faire un choix&gt;", payment="&lt;Click here and use drop-down arrow to select&gt; / &lt;Cliquez ici et utilisez la flèche de menu déroulant pour faire un choix&gt;"),payment="&lt;Click here and use drop-down arrow to select&gt; / &lt;Cliquez ici et utilisez la flèche de menu déroulant pour faire un choix&gt;",SUMPRODUCT(G83:G2672)=0),"",SUMPRODUCT(G83:G2672))</f>
        <v/>
      </c>
      <c r="F67" s="109"/>
      <c r="G67" s="108"/>
    </row>
    <row r="68" spans="1:7" ht="20.100000000000001" customHeight="1" x14ac:dyDescent="0.25">
      <c r="A68" s="223"/>
      <c r="B68" s="306" t="s">
        <v>32</v>
      </c>
      <c r="C68" s="307"/>
      <c r="D68" s="307"/>
      <c r="E68" s="178" t="str">
        <f>IF(payment="Scholastic Dollars Redemption / Utiliser les dollars Scholastic","",(IF(payment="&lt;Click here and use drop-down arrow to select&gt; / &lt;Cliquez ici et utilisez la flèche de menu déroulant pour faire un choix&gt;","",(IF(AND(amount="",OR(payment="&lt;Click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commande")),"",amount/2)))))</f>
        <v/>
      </c>
      <c r="F68" s="108"/>
      <c r="G68" s="117"/>
    </row>
    <row r="69" spans="1:7" ht="18.600000000000001" hidden="1" customHeight="1" x14ac:dyDescent="0.25">
      <c r="A69" s="224"/>
      <c r="B69" s="73" t="s">
        <v>33</v>
      </c>
      <c r="C69" s="51"/>
      <c r="D69" s="197"/>
      <c r="E69" s="178" t="str">
        <f>IFERROR(IF(payment="Scholastic Dollars Redemption / Utiliser les dollars Scholastic",amount,IF(payment="&lt;select one&gt; / &lt;choisissez une option&gt;","",IF(AND(amount="",OR(payment="&lt;select one&gt; / &lt;choisissez une option&gt;",payment=" Credit card (VISA/Mastercard/AMEX) / Carte de crédit (VISA/Mastercard/AMEX)",payment="Invoice School using Purchase Order / Facturer à l'école avec un bon de commande ",payment=" Invoice School / Facturer à l'école ",payment="Invoice School Board using Purchase Order / Facturer au conseil scolaire avec un bon de commande ")),"",amount/2))),"")</f>
        <v/>
      </c>
      <c r="F69" s="117"/>
      <c r="G69" s="117"/>
    </row>
    <row r="70" spans="1:7" ht="20.100000000000001" customHeight="1" x14ac:dyDescent="0.25">
      <c r="A70" s="107"/>
      <c r="B70" s="306" t="s">
        <v>34</v>
      </c>
      <c r="C70" s="307"/>
      <c r="D70" s="307"/>
      <c r="E70" s="178">
        <f>IF(AND(delivery&lt;&gt;"Curbside Pickup at Warehouse / Cueillette à l'auto à l'entrepôt",payment&lt;&gt;"Scholastic Dollars Redemption / Utiliser les dollars Scholastic"),10,"")</f>
        <v>10</v>
      </c>
      <c r="F70" s="117"/>
      <c r="G70" s="117"/>
    </row>
    <row r="71" spans="1:7" ht="20.100000000000001" customHeight="1" thickBot="1" x14ac:dyDescent="0.3">
      <c r="A71" s="225"/>
      <c r="B71" s="311" t="s">
        <v>115</v>
      </c>
      <c r="C71" s="312"/>
      <c r="D71" s="312"/>
      <c r="E71" s="172" t="str">
        <f>IF(payment="&lt;Click here and use drop-down arrow to select&gt; / &lt;Cliquez ici et utilisez la flèche de menu déroulant pour faire un choix&gt;","",IF(AND(delivery="&lt;Click here and use drop-down arrow to select&gt; / &lt;Cliquez ici et utilisez la flèche de menu déroulant pour faire un choix&gt;",OR(payment="&lt;Click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commande")),"",IF(payment="Scholastic Dollars Redemption / Utiliser les dollars Scholastic",subtotal,IF(AND(delivery="Curbside Pickup at Warehouse / Cueillette à l'auto à l'entrepôt",OR(payment="&lt;Click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commande")),subtotal,(IF(AND(amount="",OR(payment="&lt;Click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commande")),"",subtotal+shiphandle))))))</f>
        <v/>
      </c>
      <c r="F71" s="117"/>
      <c r="G71" s="118"/>
    </row>
    <row r="72" spans="1:7" ht="20.100000000000001" hidden="1" customHeight="1" x14ac:dyDescent="0.25">
      <c r="A72" s="222"/>
      <c r="B72" s="310" t="str">
        <f>IF(payment="Scholastic Dollars Redemption / Utiliser les dollars Scholastic","",(IF(AND(amount="",OR(payment="&lt;Click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commande")),"GST on Shipping &amp; Handling","GST (included in price) / TPS (incluse dans le prix)")))</f>
        <v>GST on Shipping &amp; Handling</v>
      </c>
      <c r="C72" s="310"/>
      <c r="D72" s="310"/>
      <c r="E72" s="176" t="str">
        <f>IFERROR(IF(payment="Scholastic Dollars Redemption / Utiliser les dollars Scholastic","",(IF(payment="&lt;Click here and use drop-down arrow to select&gt; / &lt;Cliquez ici et utilisez la flèche de menu déroulant pour faire un choix&gt;",shiphandle*gstrate,(IF(AND(amount="",OR(payment="&lt;Click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commande")),shiphandle*gstrate,(final_due)*gstrate))))),"")</f>
        <v/>
      </c>
      <c r="F72" s="118"/>
      <c r="G72" s="117"/>
    </row>
    <row r="73" spans="1:7" ht="20.100000000000001" customHeight="1" x14ac:dyDescent="0.25">
      <c r="A73" s="222"/>
      <c r="B73" s="238" t="s">
        <v>35</v>
      </c>
      <c r="C73" s="238"/>
      <c r="D73" s="238"/>
      <c r="E73" s="198">
        <f>SUM(final_due)</f>
        <v>0</v>
      </c>
      <c r="F73" s="118"/>
      <c r="G73" s="118"/>
    </row>
    <row r="74" spans="1:7" s="199" customFormat="1" ht="20.100000000000001" customHeight="1" x14ac:dyDescent="0.25">
      <c r="A74" s="226"/>
      <c r="B74" s="200"/>
      <c r="C74" s="200"/>
      <c r="D74" s="210" t="s">
        <v>1044</v>
      </c>
      <c r="E74" s="202">
        <f>IFERROR((-E73*0.95+E73),"")</f>
        <v>0</v>
      </c>
      <c r="F74" s="201"/>
      <c r="G74" s="201"/>
    </row>
    <row r="75" spans="1:7" ht="18" customHeight="1" x14ac:dyDescent="0.25">
      <c r="A75" s="316" t="s">
        <v>36</v>
      </c>
      <c r="B75" s="316"/>
      <c r="C75" s="316"/>
      <c r="D75" s="316"/>
      <c r="E75" s="316"/>
      <c r="F75" s="316"/>
      <c r="G75" s="316"/>
    </row>
    <row r="76" spans="1:7" ht="13.9" customHeight="1" x14ac:dyDescent="0.25">
      <c r="A76" s="317"/>
      <c r="B76" s="317"/>
      <c r="C76" s="317"/>
      <c r="D76" s="317"/>
      <c r="E76" s="317"/>
      <c r="F76" s="317"/>
      <c r="G76" s="317"/>
    </row>
    <row r="77" spans="1:7" ht="18" customHeight="1" x14ac:dyDescent="0.25">
      <c r="A77" s="318" t="s">
        <v>37</v>
      </c>
      <c r="B77" s="318"/>
      <c r="C77" s="318"/>
      <c r="D77" s="318"/>
      <c r="E77" s="318"/>
      <c r="F77" s="318"/>
      <c r="G77" s="318"/>
    </row>
    <row r="78" spans="1:7" ht="22.7" customHeight="1" x14ac:dyDescent="0.25">
      <c r="A78" s="227" t="s">
        <v>38</v>
      </c>
      <c r="B78" s="83"/>
      <c r="C78" s="319" t="s">
        <v>112</v>
      </c>
      <c r="D78" s="320"/>
      <c r="E78" s="321"/>
      <c r="F78" s="322"/>
      <c r="G78" s="323"/>
    </row>
    <row r="79" spans="1:7" ht="28.15" customHeight="1" x14ac:dyDescent="0.25">
      <c r="A79" s="227" t="s">
        <v>39</v>
      </c>
      <c r="B79" s="84"/>
      <c r="C79" s="14" t="s">
        <v>40</v>
      </c>
      <c r="D79" s="211"/>
      <c r="E79" s="104" t="s">
        <v>41</v>
      </c>
      <c r="F79" s="104"/>
      <c r="G79" s="104"/>
    </row>
    <row r="80" spans="1:7" s="7" customFormat="1" ht="60" customHeight="1" x14ac:dyDescent="0.25">
      <c r="A80" s="111" t="s">
        <v>42</v>
      </c>
      <c r="B80" s="112" t="s">
        <v>43</v>
      </c>
      <c r="C80" s="8" t="s">
        <v>44</v>
      </c>
      <c r="D80" s="113" t="s">
        <v>45</v>
      </c>
      <c r="E80" s="114" t="s">
        <v>46</v>
      </c>
      <c r="F80" s="180" t="s">
        <v>117</v>
      </c>
      <c r="G80" s="9" t="s">
        <v>48</v>
      </c>
    </row>
    <row r="82" spans="1:7" ht="21.6" customHeight="1" x14ac:dyDescent="0.35">
      <c r="A82" s="253" t="s">
        <v>250</v>
      </c>
      <c r="B82" s="254"/>
      <c r="C82" s="254"/>
      <c r="D82" s="254"/>
      <c r="E82" s="254"/>
      <c r="F82" s="254"/>
      <c r="G82" s="255"/>
    </row>
    <row r="83" spans="1:7" ht="21.6" customHeight="1" x14ac:dyDescent="0.25">
      <c r="A83" s="228">
        <v>9781546143178</v>
      </c>
      <c r="B83" s="153" t="s">
        <v>235</v>
      </c>
      <c r="C83" s="154" t="s">
        <v>100</v>
      </c>
      <c r="D83" s="152" t="s">
        <v>1040</v>
      </c>
      <c r="E83" s="155">
        <v>3</v>
      </c>
      <c r="F83" s="55"/>
      <c r="G83" s="115">
        <f t="shared" ref="G83:G97" si="0">+F83*E83</f>
        <v>0</v>
      </c>
    </row>
    <row r="84" spans="1:7" ht="21.6" customHeight="1" x14ac:dyDescent="0.25">
      <c r="A84" s="228">
        <v>9781443199810</v>
      </c>
      <c r="B84" s="153" t="s">
        <v>236</v>
      </c>
      <c r="C84" s="154" t="s">
        <v>100</v>
      </c>
      <c r="D84" s="152" t="s">
        <v>1040</v>
      </c>
      <c r="E84" s="155">
        <v>3</v>
      </c>
      <c r="F84" s="55"/>
      <c r="G84" s="115">
        <f t="shared" si="0"/>
        <v>0</v>
      </c>
    </row>
    <row r="85" spans="1:7" ht="21.6" customHeight="1" x14ac:dyDescent="0.25">
      <c r="A85" s="228">
        <v>9781443198851</v>
      </c>
      <c r="B85" s="153" t="s">
        <v>237</v>
      </c>
      <c r="C85" s="154" t="s">
        <v>100</v>
      </c>
      <c r="D85" s="152" t="s">
        <v>1040</v>
      </c>
      <c r="E85" s="155">
        <v>3</v>
      </c>
      <c r="F85" s="55"/>
      <c r="G85" s="115">
        <f t="shared" si="0"/>
        <v>0</v>
      </c>
    </row>
    <row r="86" spans="1:7" ht="21.6" customHeight="1" x14ac:dyDescent="0.25">
      <c r="A86" s="228">
        <v>9781443187695</v>
      </c>
      <c r="B86" s="153" t="s">
        <v>238</v>
      </c>
      <c r="C86" s="154" t="s">
        <v>100</v>
      </c>
      <c r="D86" s="152" t="s">
        <v>1040</v>
      </c>
      <c r="E86" s="155">
        <v>3</v>
      </c>
      <c r="F86" s="55"/>
      <c r="G86" s="115">
        <f t="shared" si="0"/>
        <v>0</v>
      </c>
    </row>
    <row r="87" spans="1:7" ht="21.6" customHeight="1" x14ac:dyDescent="0.25">
      <c r="A87" s="228">
        <v>9781039710047</v>
      </c>
      <c r="B87" s="153" t="s">
        <v>239</v>
      </c>
      <c r="C87" s="154" t="s">
        <v>101</v>
      </c>
      <c r="D87" s="152" t="s">
        <v>1040</v>
      </c>
      <c r="E87" s="155">
        <v>3</v>
      </c>
      <c r="F87" s="55"/>
      <c r="G87" s="115">
        <f t="shared" si="0"/>
        <v>0</v>
      </c>
    </row>
    <row r="88" spans="1:7" ht="21.6" customHeight="1" x14ac:dyDescent="0.25">
      <c r="A88" s="228">
        <v>9780063329546</v>
      </c>
      <c r="B88" s="153" t="s">
        <v>240</v>
      </c>
      <c r="C88" s="154" t="s">
        <v>57</v>
      </c>
      <c r="D88" s="152"/>
      <c r="E88" s="155">
        <v>3</v>
      </c>
      <c r="F88" s="55"/>
      <c r="G88" s="115">
        <f t="shared" si="0"/>
        <v>0</v>
      </c>
    </row>
    <row r="89" spans="1:7" ht="21.6" customHeight="1" x14ac:dyDescent="0.25">
      <c r="A89" s="228">
        <v>9781338828832</v>
      </c>
      <c r="B89" s="153" t="s">
        <v>241</v>
      </c>
      <c r="C89" s="154" t="s">
        <v>57</v>
      </c>
      <c r="D89" s="152"/>
      <c r="E89" s="155">
        <v>3</v>
      </c>
      <c r="F89" s="55"/>
      <c r="G89" s="115">
        <f t="shared" si="0"/>
        <v>0</v>
      </c>
    </row>
    <row r="90" spans="1:7" ht="21.6" customHeight="1" x14ac:dyDescent="0.25">
      <c r="A90" s="228">
        <v>9781338896909</v>
      </c>
      <c r="B90" s="153" t="s">
        <v>242</v>
      </c>
      <c r="C90" s="154" t="s">
        <v>57</v>
      </c>
      <c r="D90" s="152"/>
      <c r="E90" s="155">
        <v>3</v>
      </c>
      <c r="F90" s="55"/>
      <c r="G90" s="115">
        <f t="shared" si="0"/>
        <v>0</v>
      </c>
    </row>
    <row r="91" spans="1:7" ht="21.6" customHeight="1" x14ac:dyDescent="0.25">
      <c r="A91" s="228">
        <v>9781339014852</v>
      </c>
      <c r="B91" s="153" t="s">
        <v>243</v>
      </c>
      <c r="C91" s="154" t="s">
        <v>57</v>
      </c>
      <c r="D91" s="152"/>
      <c r="E91" s="155">
        <v>3</v>
      </c>
      <c r="F91" s="55"/>
      <c r="G91" s="115">
        <f t="shared" si="0"/>
        <v>0</v>
      </c>
    </row>
    <row r="92" spans="1:7" ht="21.6" customHeight="1" x14ac:dyDescent="0.25">
      <c r="A92" s="228">
        <v>9781339000923</v>
      </c>
      <c r="B92" s="153" t="s">
        <v>244</v>
      </c>
      <c r="C92" s="154" t="s">
        <v>59</v>
      </c>
      <c r="D92" s="152"/>
      <c r="E92" s="155">
        <v>3</v>
      </c>
      <c r="F92" s="55"/>
      <c r="G92" s="115">
        <f t="shared" si="0"/>
        <v>0</v>
      </c>
    </row>
    <row r="93" spans="1:7" ht="21.6" customHeight="1" x14ac:dyDescent="0.25">
      <c r="A93" s="228">
        <v>9781338883077</v>
      </c>
      <c r="B93" s="153" t="s">
        <v>245</v>
      </c>
      <c r="C93" s="154" t="s">
        <v>50</v>
      </c>
      <c r="D93" s="152"/>
      <c r="E93" s="155">
        <v>3</v>
      </c>
      <c r="F93" s="55"/>
      <c r="G93" s="115">
        <f t="shared" si="0"/>
        <v>0</v>
      </c>
    </row>
    <row r="94" spans="1:7" ht="21.6" customHeight="1" x14ac:dyDescent="0.25">
      <c r="A94" s="228">
        <v>9781338762457</v>
      </c>
      <c r="B94" s="153" t="s">
        <v>246</v>
      </c>
      <c r="C94" s="154" t="s">
        <v>103</v>
      </c>
      <c r="D94" s="152" t="s">
        <v>1040</v>
      </c>
      <c r="E94" s="155">
        <v>3</v>
      </c>
      <c r="F94" s="55"/>
      <c r="G94" s="115">
        <f t="shared" si="0"/>
        <v>0</v>
      </c>
    </row>
    <row r="95" spans="1:7" ht="21.6" customHeight="1" x14ac:dyDescent="0.25">
      <c r="A95" s="228">
        <v>9781443192354</v>
      </c>
      <c r="B95" s="153" t="s">
        <v>247</v>
      </c>
      <c r="C95" s="154" t="s">
        <v>104</v>
      </c>
      <c r="D95" s="152" t="s">
        <v>1040</v>
      </c>
      <c r="E95" s="155">
        <v>3</v>
      </c>
      <c r="F95" s="55"/>
      <c r="G95" s="115">
        <f t="shared" si="0"/>
        <v>0</v>
      </c>
    </row>
    <row r="96" spans="1:7" ht="21.6" customHeight="1" x14ac:dyDescent="0.25">
      <c r="A96" s="228">
        <v>9781443198424</v>
      </c>
      <c r="B96" s="153" t="s">
        <v>248</v>
      </c>
      <c r="C96" s="154" t="s">
        <v>105</v>
      </c>
      <c r="D96" s="152" t="s">
        <v>1040</v>
      </c>
      <c r="E96" s="155">
        <v>3</v>
      </c>
      <c r="F96" s="55"/>
      <c r="G96" s="115">
        <f t="shared" si="0"/>
        <v>0</v>
      </c>
    </row>
    <row r="97" spans="1:7" ht="21.6" customHeight="1" x14ac:dyDescent="0.25">
      <c r="A97" s="228">
        <v>9781039704558</v>
      </c>
      <c r="B97" s="153" t="s">
        <v>249</v>
      </c>
      <c r="C97" s="154" t="s">
        <v>105</v>
      </c>
      <c r="D97" s="152" t="s">
        <v>1040</v>
      </c>
      <c r="E97" s="155">
        <v>3</v>
      </c>
      <c r="F97" s="55"/>
      <c r="G97" s="115">
        <f t="shared" si="0"/>
        <v>0</v>
      </c>
    </row>
    <row r="98" spans="1:7" ht="21.6" customHeight="1" x14ac:dyDescent="0.35">
      <c r="A98" s="253" t="s">
        <v>203</v>
      </c>
      <c r="B98" s="254"/>
      <c r="C98" s="254"/>
      <c r="D98" s="254"/>
      <c r="E98" s="254"/>
      <c r="F98" s="254"/>
      <c r="G98" s="255"/>
    </row>
    <row r="99" spans="1:7" ht="21.6" customHeight="1" x14ac:dyDescent="0.25">
      <c r="A99" s="228">
        <v>9781338763157</v>
      </c>
      <c r="B99" s="153" t="s">
        <v>129</v>
      </c>
      <c r="C99" s="154" t="s">
        <v>107</v>
      </c>
      <c r="D99" s="152"/>
      <c r="E99" s="155">
        <v>5</v>
      </c>
      <c r="F99" s="55"/>
      <c r="G99" s="115">
        <f t="shared" ref="G99:G162" si="1">+F99*E99</f>
        <v>0</v>
      </c>
    </row>
    <row r="100" spans="1:7" ht="21.6" customHeight="1" x14ac:dyDescent="0.25">
      <c r="A100" s="228">
        <v>9781338898521</v>
      </c>
      <c r="B100" s="153" t="s">
        <v>130</v>
      </c>
      <c r="C100" s="154" t="s">
        <v>107</v>
      </c>
      <c r="D100" s="152"/>
      <c r="E100" s="155">
        <v>3</v>
      </c>
      <c r="F100" s="55"/>
      <c r="G100" s="115">
        <f t="shared" si="1"/>
        <v>0</v>
      </c>
    </row>
    <row r="101" spans="1:7" ht="21.6" customHeight="1" x14ac:dyDescent="0.25">
      <c r="A101" s="228">
        <v>9781338885439</v>
      </c>
      <c r="B101" s="153" t="s">
        <v>131</v>
      </c>
      <c r="C101" s="154" t="s">
        <v>107</v>
      </c>
      <c r="D101" s="152"/>
      <c r="E101" s="155">
        <v>3</v>
      </c>
      <c r="F101" s="55"/>
      <c r="G101" s="115">
        <f t="shared" si="1"/>
        <v>0</v>
      </c>
    </row>
    <row r="102" spans="1:7" ht="21.6" customHeight="1" x14ac:dyDescent="0.25">
      <c r="A102" s="228">
        <v>9781339034751</v>
      </c>
      <c r="B102" s="153" t="s">
        <v>132</v>
      </c>
      <c r="C102" s="154" t="s">
        <v>108</v>
      </c>
      <c r="D102" s="152"/>
      <c r="E102" s="155">
        <v>5</v>
      </c>
      <c r="F102" s="55"/>
      <c r="G102" s="115">
        <f t="shared" si="1"/>
        <v>0</v>
      </c>
    </row>
    <row r="103" spans="1:7" ht="21.6" customHeight="1" x14ac:dyDescent="0.25">
      <c r="A103" s="228">
        <v>9781338805819</v>
      </c>
      <c r="B103" s="153" t="s">
        <v>133</v>
      </c>
      <c r="C103" s="154" t="s">
        <v>100</v>
      </c>
      <c r="D103" s="152"/>
      <c r="E103" s="155">
        <v>3</v>
      </c>
      <c r="F103" s="55"/>
      <c r="G103" s="115">
        <f t="shared" si="1"/>
        <v>0</v>
      </c>
    </row>
    <row r="104" spans="1:7" ht="21.6" customHeight="1" x14ac:dyDescent="0.25">
      <c r="A104" s="228">
        <v>9781443190015</v>
      </c>
      <c r="B104" s="153" t="s">
        <v>134</v>
      </c>
      <c r="C104" s="154" t="s">
        <v>100</v>
      </c>
      <c r="D104" s="152" t="s">
        <v>1040</v>
      </c>
      <c r="E104" s="155">
        <v>5</v>
      </c>
      <c r="F104" s="55"/>
      <c r="G104" s="115">
        <f t="shared" si="1"/>
        <v>0</v>
      </c>
    </row>
    <row r="105" spans="1:7" ht="21.6" customHeight="1" x14ac:dyDescent="0.25">
      <c r="A105" s="228">
        <v>9781338347227</v>
      </c>
      <c r="B105" s="153" t="s">
        <v>135</v>
      </c>
      <c r="C105" s="154" t="s">
        <v>100</v>
      </c>
      <c r="D105" s="152"/>
      <c r="E105" s="155">
        <v>5</v>
      </c>
      <c r="F105" s="55"/>
      <c r="G105" s="115">
        <f t="shared" si="1"/>
        <v>0</v>
      </c>
    </row>
    <row r="106" spans="1:7" ht="21.6" customHeight="1" x14ac:dyDescent="0.25">
      <c r="A106" s="228">
        <v>9781338864830</v>
      </c>
      <c r="B106" s="153" t="s">
        <v>136</v>
      </c>
      <c r="C106" s="154" t="s">
        <v>100</v>
      </c>
      <c r="D106" s="152"/>
      <c r="E106" s="155">
        <v>5</v>
      </c>
      <c r="F106" s="55"/>
      <c r="G106" s="115">
        <f t="shared" si="1"/>
        <v>0</v>
      </c>
    </row>
    <row r="107" spans="1:7" ht="21.6" customHeight="1" x14ac:dyDescent="0.25">
      <c r="A107" s="228">
        <v>9781338890280</v>
      </c>
      <c r="B107" s="153" t="s">
        <v>137</v>
      </c>
      <c r="C107" s="154" t="s">
        <v>100</v>
      </c>
      <c r="D107" s="152"/>
      <c r="E107" s="155">
        <v>3</v>
      </c>
      <c r="F107" s="55"/>
      <c r="G107" s="115">
        <f t="shared" si="1"/>
        <v>0</v>
      </c>
    </row>
    <row r="108" spans="1:7" ht="21.6" customHeight="1" x14ac:dyDescent="0.25">
      <c r="A108" s="228">
        <v>9781338767827</v>
      </c>
      <c r="B108" s="153" t="s">
        <v>138</v>
      </c>
      <c r="C108" s="154" t="s">
        <v>100</v>
      </c>
      <c r="D108" s="152"/>
      <c r="E108" s="155">
        <v>3</v>
      </c>
      <c r="F108" s="55"/>
      <c r="G108" s="115">
        <f t="shared" si="1"/>
        <v>0</v>
      </c>
    </row>
    <row r="109" spans="1:7" ht="21.6" customHeight="1" x14ac:dyDescent="0.25">
      <c r="A109" s="228">
        <v>9781338849318</v>
      </c>
      <c r="B109" s="153" t="s">
        <v>139</v>
      </c>
      <c r="C109" s="154" t="s">
        <v>100</v>
      </c>
      <c r="D109" s="152"/>
      <c r="E109" s="155">
        <v>3</v>
      </c>
      <c r="F109" s="55"/>
      <c r="G109" s="115">
        <f t="shared" si="1"/>
        <v>0</v>
      </c>
    </row>
    <row r="110" spans="1:7" ht="21.6" customHeight="1" x14ac:dyDescent="0.25">
      <c r="A110" s="228">
        <v>9781339032252</v>
      </c>
      <c r="B110" s="153" t="s">
        <v>140</v>
      </c>
      <c r="C110" s="154" t="s">
        <v>100</v>
      </c>
      <c r="D110" s="152"/>
      <c r="E110" s="155">
        <v>5</v>
      </c>
      <c r="F110" s="55"/>
      <c r="G110" s="115">
        <f t="shared" si="1"/>
        <v>0</v>
      </c>
    </row>
    <row r="111" spans="1:7" ht="21.6" customHeight="1" x14ac:dyDescent="0.25">
      <c r="A111" s="228">
        <v>9781443198912</v>
      </c>
      <c r="B111" s="153" t="s">
        <v>141</v>
      </c>
      <c r="C111" s="154" t="s">
        <v>100</v>
      </c>
      <c r="D111" s="152"/>
      <c r="E111" s="155">
        <v>5</v>
      </c>
      <c r="F111" s="55"/>
      <c r="G111" s="115">
        <f t="shared" si="1"/>
        <v>0</v>
      </c>
    </row>
    <row r="112" spans="1:7" ht="21.6" customHeight="1" x14ac:dyDescent="0.25">
      <c r="A112" s="228">
        <v>9781338794977</v>
      </c>
      <c r="B112" s="153" t="s">
        <v>142</v>
      </c>
      <c r="C112" s="154" t="s">
        <v>100</v>
      </c>
      <c r="D112" s="152"/>
      <c r="E112" s="155">
        <v>3</v>
      </c>
      <c r="F112" s="55"/>
      <c r="G112" s="115">
        <f t="shared" si="1"/>
        <v>0</v>
      </c>
    </row>
    <row r="113" spans="1:7" ht="21.6" customHeight="1" x14ac:dyDescent="0.25">
      <c r="A113" s="228">
        <v>9781338621082</v>
      </c>
      <c r="B113" s="153" t="s">
        <v>143</v>
      </c>
      <c r="C113" s="154" t="s">
        <v>100</v>
      </c>
      <c r="D113" s="152"/>
      <c r="E113" s="155">
        <v>5</v>
      </c>
      <c r="F113" s="55"/>
      <c r="G113" s="115">
        <f t="shared" si="1"/>
        <v>0</v>
      </c>
    </row>
    <row r="114" spans="1:7" ht="21.6" customHeight="1" x14ac:dyDescent="0.25">
      <c r="A114" s="228">
        <v>9781546143819</v>
      </c>
      <c r="B114" s="153" t="s">
        <v>144</v>
      </c>
      <c r="C114" s="154" t="s">
        <v>100</v>
      </c>
      <c r="D114" s="152"/>
      <c r="E114" s="155">
        <v>3</v>
      </c>
      <c r="F114" s="55"/>
      <c r="G114" s="115">
        <f t="shared" si="1"/>
        <v>0</v>
      </c>
    </row>
    <row r="115" spans="1:7" ht="21.6" customHeight="1" x14ac:dyDescent="0.25">
      <c r="A115" s="228">
        <v>9781039701953</v>
      </c>
      <c r="B115" s="153" t="s">
        <v>145</v>
      </c>
      <c r="C115" s="154" t="s">
        <v>100</v>
      </c>
      <c r="D115" s="152" t="s">
        <v>1040</v>
      </c>
      <c r="E115" s="155">
        <v>5</v>
      </c>
      <c r="F115" s="55"/>
      <c r="G115" s="115">
        <f t="shared" si="1"/>
        <v>0</v>
      </c>
    </row>
    <row r="116" spans="1:7" ht="21.6" customHeight="1" x14ac:dyDescent="0.25">
      <c r="A116" s="228">
        <v>9781338553802</v>
      </c>
      <c r="B116" s="153" t="s">
        <v>146</v>
      </c>
      <c r="C116" s="154" t="s">
        <v>100</v>
      </c>
      <c r="D116" s="152"/>
      <c r="E116" s="155">
        <v>3</v>
      </c>
      <c r="F116" s="55"/>
      <c r="G116" s="115">
        <f t="shared" si="1"/>
        <v>0</v>
      </c>
    </row>
    <row r="117" spans="1:7" ht="21.6" customHeight="1" x14ac:dyDescent="0.25">
      <c r="A117" s="228">
        <v>9781338805963</v>
      </c>
      <c r="B117" s="153" t="s">
        <v>147</v>
      </c>
      <c r="C117" s="154" t="s">
        <v>100</v>
      </c>
      <c r="D117" s="152"/>
      <c r="E117" s="155">
        <v>3</v>
      </c>
      <c r="F117" s="55"/>
      <c r="G117" s="115">
        <f t="shared" si="1"/>
        <v>0</v>
      </c>
    </row>
    <row r="118" spans="1:7" ht="21.6" customHeight="1" x14ac:dyDescent="0.25">
      <c r="A118" s="228">
        <v>9781338805994</v>
      </c>
      <c r="B118" s="153" t="s">
        <v>148</v>
      </c>
      <c r="C118" s="154" t="s">
        <v>100</v>
      </c>
      <c r="D118" s="152"/>
      <c r="E118" s="155">
        <v>3</v>
      </c>
      <c r="F118" s="55"/>
      <c r="G118" s="115">
        <f t="shared" si="1"/>
        <v>0</v>
      </c>
    </row>
    <row r="119" spans="1:7" ht="21.6" customHeight="1" x14ac:dyDescent="0.25">
      <c r="A119" s="228">
        <v>9781339032375</v>
      </c>
      <c r="B119" s="153" t="s">
        <v>149</v>
      </c>
      <c r="C119" s="154" t="s">
        <v>100</v>
      </c>
      <c r="D119" s="152"/>
      <c r="E119" s="155">
        <v>3</v>
      </c>
      <c r="F119" s="55"/>
      <c r="G119" s="115">
        <f t="shared" si="1"/>
        <v>0</v>
      </c>
    </row>
    <row r="120" spans="1:7" ht="21.6" customHeight="1" x14ac:dyDescent="0.25">
      <c r="A120" s="228">
        <v>9781339029511</v>
      </c>
      <c r="B120" s="153" t="s">
        <v>150</v>
      </c>
      <c r="C120" s="154" t="s">
        <v>100</v>
      </c>
      <c r="D120" s="152"/>
      <c r="E120" s="155">
        <v>3</v>
      </c>
      <c r="F120" s="55"/>
      <c r="G120" s="115">
        <f t="shared" si="1"/>
        <v>0</v>
      </c>
    </row>
    <row r="121" spans="1:7" ht="21.6" customHeight="1" x14ac:dyDescent="0.25">
      <c r="A121" s="228">
        <v>9781338858754</v>
      </c>
      <c r="B121" s="153" t="s">
        <v>151</v>
      </c>
      <c r="C121" s="154" t="s">
        <v>101</v>
      </c>
      <c r="D121" s="152"/>
      <c r="E121" s="155">
        <v>3</v>
      </c>
      <c r="F121" s="55"/>
      <c r="G121" s="115">
        <f t="shared" si="1"/>
        <v>0</v>
      </c>
    </row>
    <row r="122" spans="1:7" ht="21.6" customHeight="1" x14ac:dyDescent="0.25">
      <c r="A122" s="228">
        <v>9781338874914</v>
      </c>
      <c r="B122" s="153" t="s">
        <v>152</v>
      </c>
      <c r="C122" s="154" t="s">
        <v>101</v>
      </c>
      <c r="D122" s="152"/>
      <c r="E122" s="155">
        <v>3</v>
      </c>
      <c r="F122" s="55"/>
      <c r="G122" s="115">
        <f t="shared" si="1"/>
        <v>0</v>
      </c>
    </row>
    <row r="123" spans="1:7" ht="21.6" customHeight="1" x14ac:dyDescent="0.25">
      <c r="A123" s="228">
        <v>9780439946582</v>
      </c>
      <c r="B123" s="153" t="s">
        <v>153</v>
      </c>
      <c r="C123" s="154" t="s">
        <v>57</v>
      </c>
      <c r="D123" s="152" t="s">
        <v>1040</v>
      </c>
      <c r="E123" s="155">
        <v>5</v>
      </c>
      <c r="F123" s="55"/>
      <c r="G123" s="115">
        <f t="shared" si="1"/>
        <v>0</v>
      </c>
    </row>
    <row r="124" spans="1:7" ht="21.6" customHeight="1" x14ac:dyDescent="0.25">
      <c r="A124" s="228">
        <v>9781338753899</v>
      </c>
      <c r="B124" s="153" t="s">
        <v>154</v>
      </c>
      <c r="C124" s="154" t="s">
        <v>57</v>
      </c>
      <c r="D124" s="152"/>
      <c r="E124" s="155">
        <v>3</v>
      </c>
      <c r="F124" s="55"/>
      <c r="G124" s="115">
        <f t="shared" si="1"/>
        <v>0</v>
      </c>
    </row>
    <row r="125" spans="1:7" ht="21.6" customHeight="1" x14ac:dyDescent="0.25">
      <c r="A125" s="228">
        <v>9781338843316</v>
      </c>
      <c r="B125" s="153" t="s">
        <v>155</v>
      </c>
      <c r="C125" s="154" t="s">
        <v>57</v>
      </c>
      <c r="D125" s="152"/>
      <c r="E125" s="155">
        <v>3</v>
      </c>
      <c r="F125" s="55"/>
      <c r="G125" s="115">
        <f t="shared" si="1"/>
        <v>0</v>
      </c>
    </row>
    <row r="126" spans="1:7" ht="21.6" customHeight="1" x14ac:dyDescent="0.25">
      <c r="A126" s="228">
        <v>9781338832525</v>
      </c>
      <c r="B126" s="153" t="s">
        <v>156</v>
      </c>
      <c r="C126" s="154" t="s">
        <v>57</v>
      </c>
      <c r="D126" s="152"/>
      <c r="E126" s="155">
        <v>5</v>
      </c>
      <c r="F126" s="55"/>
      <c r="G126" s="115">
        <f t="shared" si="1"/>
        <v>0</v>
      </c>
    </row>
    <row r="127" spans="1:7" ht="21.6" customHeight="1" x14ac:dyDescent="0.25">
      <c r="A127" s="228">
        <v>9781338847963</v>
      </c>
      <c r="B127" s="153" t="s">
        <v>157</v>
      </c>
      <c r="C127" s="154" t="s">
        <v>57</v>
      </c>
      <c r="D127" s="152"/>
      <c r="E127" s="155">
        <v>3</v>
      </c>
      <c r="F127" s="55"/>
      <c r="G127" s="115">
        <f t="shared" si="1"/>
        <v>0</v>
      </c>
    </row>
    <row r="128" spans="1:7" ht="21.6" customHeight="1" x14ac:dyDescent="0.25">
      <c r="A128" s="228">
        <v>9781443113359</v>
      </c>
      <c r="B128" s="153" t="s">
        <v>158</v>
      </c>
      <c r="C128" s="154" t="s">
        <v>57</v>
      </c>
      <c r="D128" s="152" t="s">
        <v>1040</v>
      </c>
      <c r="E128" s="155">
        <v>5</v>
      </c>
      <c r="F128" s="55"/>
      <c r="G128" s="115">
        <f t="shared" si="1"/>
        <v>0</v>
      </c>
    </row>
    <row r="129" spans="1:7" ht="21.6" customHeight="1" x14ac:dyDescent="0.25">
      <c r="A129" s="228">
        <v>9781338745467</v>
      </c>
      <c r="B129" s="153" t="s">
        <v>159</v>
      </c>
      <c r="C129" s="154" t="s">
        <v>57</v>
      </c>
      <c r="D129" s="152"/>
      <c r="E129" s="155">
        <v>5</v>
      </c>
      <c r="F129" s="55"/>
      <c r="G129" s="115">
        <f t="shared" si="1"/>
        <v>0</v>
      </c>
    </row>
    <row r="130" spans="1:7" ht="21.6" customHeight="1" x14ac:dyDescent="0.25">
      <c r="A130" s="228">
        <v>9781338880366</v>
      </c>
      <c r="B130" s="153" t="s">
        <v>160</v>
      </c>
      <c r="C130" s="154" t="s">
        <v>57</v>
      </c>
      <c r="D130" s="152"/>
      <c r="E130" s="155">
        <v>5</v>
      </c>
      <c r="F130" s="55"/>
      <c r="G130" s="115">
        <f t="shared" si="1"/>
        <v>0</v>
      </c>
    </row>
    <row r="131" spans="1:7" ht="21.6" customHeight="1" x14ac:dyDescent="0.25">
      <c r="A131" s="228">
        <v>9781338745658</v>
      </c>
      <c r="B131" s="153" t="s">
        <v>161</v>
      </c>
      <c r="C131" s="154" t="s">
        <v>57</v>
      </c>
      <c r="D131" s="152"/>
      <c r="E131" s="155">
        <v>5</v>
      </c>
      <c r="F131" s="55"/>
      <c r="G131" s="115">
        <f t="shared" si="1"/>
        <v>0</v>
      </c>
    </row>
    <row r="132" spans="1:7" ht="21.6" customHeight="1" x14ac:dyDescent="0.25">
      <c r="A132" s="228">
        <v>9781338847321</v>
      </c>
      <c r="B132" s="153" t="s">
        <v>162</v>
      </c>
      <c r="C132" s="154" t="s">
        <v>57</v>
      </c>
      <c r="D132" s="152"/>
      <c r="E132" s="155">
        <v>3</v>
      </c>
      <c r="F132" s="55"/>
      <c r="G132" s="115">
        <f t="shared" si="1"/>
        <v>0</v>
      </c>
    </row>
    <row r="133" spans="1:7" ht="21.6" customHeight="1" x14ac:dyDescent="0.25">
      <c r="A133" s="228">
        <v>9781338766691</v>
      </c>
      <c r="B133" s="153" t="s">
        <v>163</v>
      </c>
      <c r="C133" s="154" t="s">
        <v>58</v>
      </c>
      <c r="D133" s="152"/>
      <c r="E133" s="155">
        <v>5</v>
      </c>
      <c r="F133" s="55"/>
      <c r="G133" s="115">
        <f t="shared" si="1"/>
        <v>0</v>
      </c>
    </row>
    <row r="134" spans="1:7" ht="21.6" customHeight="1" x14ac:dyDescent="0.25">
      <c r="A134" s="228">
        <v>9781339043333</v>
      </c>
      <c r="B134" s="153" t="s">
        <v>164</v>
      </c>
      <c r="C134" s="154" t="s">
        <v>58</v>
      </c>
      <c r="D134" s="152"/>
      <c r="E134" s="155">
        <v>5</v>
      </c>
      <c r="F134" s="55"/>
      <c r="G134" s="115">
        <f t="shared" si="1"/>
        <v>0</v>
      </c>
    </row>
    <row r="135" spans="1:7" ht="21.6" customHeight="1" x14ac:dyDescent="0.25">
      <c r="A135" s="228">
        <v>9781338783513</v>
      </c>
      <c r="B135" s="153" t="s">
        <v>165</v>
      </c>
      <c r="C135" s="154" t="s">
        <v>58</v>
      </c>
      <c r="D135" s="152"/>
      <c r="E135" s="155">
        <v>5</v>
      </c>
      <c r="F135" s="55"/>
      <c r="G135" s="115">
        <f t="shared" si="1"/>
        <v>0</v>
      </c>
    </row>
    <row r="136" spans="1:7" ht="21.6" customHeight="1" x14ac:dyDescent="0.25">
      <c r="A136" s="228">
        <v>9781339043319</v>
      </c>
      <c r="B136" s="153" t="s">
        <v>166</v>
      </c>
      <c r="C136" s="154" t="s">
        <v>58</v>
      </c>
      <c r="D136" s="152"/>
      <c r="E136" s="155">
        <v>4.25</v>
      </c>
      <c r="F136" s="55"/>
      <c r="G136" s="115">
        <f t="shared" si="1"/>
        <v>0</v>
      </c>
    </row>
    <row r="137" spans="1:7" ht="21.6" customHeight="1" x14ac:dyDescent="0.25">
      <c r="A137" s="228">
        <v>9781338881653</v>
      </c>
      <c r="B137" s="153" t="s">
        <v>167</v>
      </c>
      <c r="C137" s="154" t="s">
        <v>59</v>
      </c>
      <c r="D137" s="152"/>
      <c r="E137" s="155">
        <v>5</v>
      </c>
      <c r="F137" s="55"/>
      <c r="G137" s="115">
        <f t="shared" si="1"/>
        <v>0</v>
      </c>
    </row>
    <row r="138" spans="1:7" ht="21.6" customHeight="1" x14ac:dyDescent="0.25">
      <c r="A138" s="228">
        <v>9781339018119</v>
      </c>
      <c r="B138" s="153" t="s">
        <v>168</v>
      </c>
      <c r="C138" s="154" t="s">
        <v>59</v>
      </c>
      <c r="D138" s="152"/>
      <c r="E138" s="155">
        <v>3</v>
      </c>
      <c r="F138" s="55"/>
      <c r="G138" s="115">
        <f t="shared" si="1"/>
        <v>0</v>
      </c>
    </row>
    <row r="139" spans="1:7" ht="21.6" customHeight="1" x14ac:dyDescent="0.25">
      <c r="A139" s="228">
        <v>9798887241005</v>
      </c>
      <c r="B139" s="153" t="s">
        <v>169</v>
      </c>
      <c r="C139" s="154" t="s">
        <v>59</v>
      </c>
      <c r="D139" s="152"/>
      <c r="E139" s="155">
        <v>5</v>
      </c>
      <c r="F139" s="55"/>
      <c r="G139" s="115">
        <f t="shared" si="1"/>
        <v>0</v>
      </c>
    </row>
    <row r="140" spans="1:7" ht="21.6" customHeight="1" x14ac:dyDescent="0.25">
      <c r="A140" s="228">
        <v>9781338895070</v>
      </c>
      <c r="B140" s="153" t="s">
        <v>170</v>
      </c>
      <c r="C140" s="154" t="s">
        <v>59</v>
      </c>
      <c r="D140" s="152"/>
      <c r="E140" s="155">
        <v>3</v>
      </c>
      <c r="F140" s="55"/>
      <c r="G140" s="115">
        <f t="shared" si="1"/>
        <v>0</v>
      </c>
    </row>
    <row r="141" spans="1:7" ht="21.6" customHeight="1" x14ac:dyDescent="0.25">
      <c r="A141" s="228">
        <v>9781338889437</v>
      </c>
      <c r="B141" s="153" t="s">
        <v>171</v>
      </c>
      <c r="C141" s="154" t="s">
        <v>49</v>
      </c>
      <c r="D141" s="152"/>
      <c r="E141" s="155">
        <v>5</v>
      </c>
      <c r="F141" s="55"/>
      <c r="G141" s="115">
        <f t="shared" si="1"/>
        <v>0</v>
      </c>
    </row>
    <row r="142" spans="1:7" ht="21.6" customHeight="1" x14ac:dyDescent="0.25">
      <c r="A142" s="228">
        <v>9780736443784</v>
      </c>
      <c r="B142" s="153" t="s">
        <v>172</v>
      </c>
      <c r="C142" s="154" t="s">
        <v>52</v>
      </c>
      <c r="D142" s="152"/>
      <c r="E142" s="155">
        <v>3</v>
      </c>
      <c r="F142" s="55"/>
      <c r="G142" s="115">
        <f t="shared" si="1"/>
        <v>0</v>
      </c>
    </row>
    <row r="143" spans="1:7" ht="21.6" customHeight="1" x14ac:dyDescent="0.25">
      <c r="A143" s="228">
        <v>9781338815351</v>
      </c>
      <c r="B143" s="153" t="s">
        <v>173</v>
      </c>
      <c r="C143" s="154" t="s">
        <v>52</v>
      </c>
      <c r="D143" s="152"/>
      <c r="E143" s="155">
        <v>5</v>
      </c>
      <c r="F143" s="55"/>
      <c r="G143" s="115">
        <f t="shared" si="1"/>
        <v>0</v>
      </c>
    </row>
    <row r="144" spans="1:7" ht="21.6" customHeight="1" x14ac:dyDescent="0.25">
      <c r="A144" s="228">
        <v>9781338803297</v>
      </c>
      <c r="B144" s="153" t="s">
        <v>174</v>
      </c>
      <c r="C144" s="154" t="s">
        <v>52</v>
      </c>
      <c r="D144" s="152"/>
      <c r="E144" s="155">
        <v>5</v>
      </c>
      <c r="F144" s="55"/>
      <c r="G144" s="115">
        <f t="shared" si="1"/>
        <v>0</v>
      </c>
    </row>
    <row r="145" spans="1:7" ht="21.6" customHeight="1" x14ac:dyDescent="0.25">
      <c r="A145" s="228">
        <v>9781338785524</v>
      </c>
      <c r="B145" s="153" t="s">
        <v>175</v>
      </c>
      <c r="C145" s="154" t="s">
        <v>50</v>
      </c>
      <c r="D145" s="152"/>
      <c r="E145" s="155">
        <v>5</v>
      </c>
      <c r="F145" s="55"/>
      <c r="G145" s="115">
        <f t="shared" si="1"/>
        <v>0</v>
      </c>
    </row>
    <row r="146" spans="1:7" ht="21.6" customHeight="1" x14ac:dyDescent="0.25">
      <c r="A146" s="228">
        <v>9781339035468</v>
      </c>
      <c r="B146" s="153" t="s">
        <v>176</v>
      </c>
      <c r="C146" s="154" t="s">
        <v>50</v>
      </c>
      <c r="D146" s="152"/>
      <c r="E146" s="155">
        <v>5</v>
      </c>
      <c r="F146" s="55"/>
      <c r="G146" s="115">
        <f t="shared" si="1"/>
        <v>0</v>
      </c>
    </row>
    <row r="147" spans="1:7" ht="21.6" customHeight="1" x14ac:dyDescent="0.25">
      <c r="A147" s="228">
        <v>9781338892574</v>
      </c>
      <c r="B147" s="153" t="s">
        <v>177</v>
      </c>
      <c r="C147" s="154" t="s">
        <v>97</v>
      </c>
      <c r="D147" s="152"/>
      <c r="E147" s="155">
        <v>5</v>
      </c>
      <c r="F147" s="55"/>
      <c r="G147" s="115">
        <f t="shared" si="1"/>
        <v>0</v>
      </c>
    </row>
    <row r="148" spans="1:7" ht="21.6" customHeight="1" x14ac:dyDescent="0.25">
      <c r="A148" s="228">
        <v>9781339053769</v>
      </c>
      <c r="B148" s="153" t="s">
        <v>178</v>
      </c>
      <c r="C148" s="154" t="s">
        <v>97</v>
      </c>
      <c r="D148" s="152"/>
      <c r="E148" s="155">
        <v>3</v>
      </c>
      <c r="F148" s="55"/>
      <c r="G148" s="115">
        <f t="shared" si="1"/>
        <v>0</v>
      </c>
    </row>
    <row r="149" spans="1:7" ht="21.6" customHeight="1" x14ac:dyDescent="0.25">
      <c r="A149" s="228">
        <v>9781338832853</v>
      </c>
      <c r="B149" s="153" t="s">
        <v>179</v>
      </c>
      <c r="C149" s="154" t="s">
        <v>103</v>
      </c>
      <c r="D149" s="152"/>
      <c r="E149" s="155">
        <v>5</v>
      </c>
      <c r="F149" s="55"/>
      <c r="G149" s="115">
        <f t="shared" si="1"/>
        <v>0</v>
      </c>
    </row>
    <row r="150" spans="1:7" ht="21.6" customHeight="1" x14ac:dyDescent="0.25">
      <c r="A150" s="228">
        <v>9780439120425</v>
      </c>
      <c r="B150" s="153" t="s">
        <v>180</v>
      </c>
      <c r="C150" s="154" t="s">
        <v>103</v>
      </c>
      <c r="D150" s="152"/>
      <c r="E150" s="155">
        <v>5</v>
      </c>
      <c r="F150" s="55"/>
      <c r="G150" s="115">
        <f t="shared" si="1"/>
        <v>0</v>
      </c>
    </row>
    <row r="151" spans="1:7" ht="21.6" customHeight="1" x14ac:dyDescent="0.25">
      <c r="A151" s="228">
        <v>9781338893090</v>
      </c>
      <c r="B151" s="153" t="s">
        <v>181</v>
      </c>
      <c r="C151" s="154" t="s">
        <v>103</v>
      </c>
      <c r="D151" s="152"/>
      <c r="E151" s="155">
        <v>3</v>
      </c>
      <c r="F151" s="55"/>
      <c r="G151" s="115">
        <f t="shared" si="1"/>
        <v>0</v>
      </c>
    </row>
    <row r="152" spans="1:7" ht="21.6" customHeight="1" x14ac:dyDescent="0.25">
      <c r="A152" s="228">
        <v>9781338893182</v>
      </c>
      <c r="B152" s="153" t="s">
        <v>182</v>
      </c>
      <c r="C152" s="154" t="s">
        <v>103</v>
      </c>
      <c r="D152" s="152"/>
      <c r="E152" s="155">
        <v>5</v>
      </c>
      <c r="F152" s="55"/>
      <c r="G152" s="115">
        <f t="shared" si="1"/>
        <v>0</v>
      </c>
    </row>
    <row r="153" spans="1:7" ht="21.6" customHeight="1" x14ac:dyDescent="0.25">
      <c r="A153" s="228">
        <v>9781339006888</v>
      </c>
      <c r="B153" s="153" t="s">
        <v>183</v>
      </c>
      <c r="C153" s="154" t="s">
        <v>103</v>
      </c>
      <c r="D153" s="152"/>
      <c r="E153" s="155">
        <v>5</v>
      </c>
      <c r="F153" s="55"/>
      <c r="G153" s="115">
        <f t="shared" si="1"/>
        <v>0</v>
      </c>
    </row>
    <row r="154" spans="1:7" ht="21.6" customHeight="1" x14ac:dyDescent="0.25">
      <c r="A154" s="228">
        <v>9781546144281</v>
      </c>
      <c r="B154" s="153" t="s">
        <v>184</v>
      </c>
      <c r="C154" s="154" t="s">
        <v>103</v>
      </c>
      <c r="D154" s="152"/>
      <c r="E154" s="155">
        <v>3</v>
      </c>
      <c r="F154" s="55"/>
      <c r="G154" s="115">
        <f t="shared" si="1"/>
        <v>0</v>
      </c>
    </row>
    <row r="155" spans="1:7" ht="21.6" customHeight="1" x14ac:dyDescent="0.25">
      <c r="A155" s="228">
        <v>9781546126683</v>
      </c>
      <c r="B155" s="153" t="s">
        <v>185</v>
      </c>
      <c r="C155" s="154" t="s">
        <v>103</v>
      </c>
      <c r="D155" s="152"/>
      <c r="E155" s="155">
        <v>5</v>
      </c>
      <c r="F155" s="55"/>
      <c r="G155" s="115">
        <f t="shared" si="1"/>
        <v>0</v>
      </c>
    </row>
    <row r="156" spans="1:7" ht="21.6" customHeight="1" x14ac:dyDescent="0.25">
      <c r="A156" s="228">
        <v>9781339037370</v>
      </c>
      <c r="B156" s="153" t="s">
        <v>186</v>
      </c>
      <c r="C156" s="154" t="s">
        <v>103</v>
      </c>
      <c r="D156" s="152"/>
      <c r="E156" s="155">
        <v>5</v>
      </c>
      <c r="F156" s="55"/>
      <c r="G156" s="115">
        <f t="shared" si="1"/>
        <v>0</v>
      </c>
    </row>
    <row r="157" spans="1:7" ht="21.6" customHeight="1" x14ac:dyDescent="0.25">
      <c r="A157" s="228">
        <v>9781338746723</v>
      </c>
      <c r="B157" s="153" t="s">
        <v>187</v>
      </c>
      <c r="C157" s="154" t="s">
        <v>104</v>
      </c>
      <c r="D157" s="152"/>
      <c r="E157" s="155">
        <v>5</v>
      </c>
      <c r="F157" s="55"/>
      <c r="G157" s="115">
        <f t="shared" si="1"/>
        <v>0</v>
      </c>
    </row>
    <row r="158" spans="1:7" ht="21.6" customHeight="1" x14ac:dyDescent="0.25">
      <c r="A158" s="228">
        <v>9781975393397</v>
      </c>
      <c r="B158" s="153" t="s">
        <v>188</v>
      </c>
      <c r="C158" s="154" t="s">
        <v>104</v>
      </c>
      <c r="D158" s="152"/>
      <c r="E158" s="155">
        <v>3</v>
      </c>
      <c r="F158" s="55"/>
      <c r="G158" s="115">
        <f t="shared" si="1"/>
        <v>0</v>
      </c>
    </row>
    <row r="159" spans="1:7" ht="21.6" customHeight="1" x14ac:dyDescent="0.25">
      <c r="A159" s="228">
        <v>9781339027357</v>
      </c>
      <c r="B159" s="153" t="s">
        <v>189</v>
      </c>
      <c r="C159" s="154" t="s">
        <v>104</v>
      </c>
      <c r="D159" s="152" t="s">
        <v>1040</v>
      </c>
      <c r="E159" s="155">
        <v>5</v>
      </c>
      <c r="F159" s="55"/>
      <c r="G159" s="115">
        <f t="shared" si="1"/>
        <v>0</v>
      </c>
    </row>
    <row r="160" spans="1:7" ht="21.6" customHeight="1" x14ac:dyDescent="0.25">
      <c r="A160" s="228">
        <v>9781339050645</v>
      </c>
      <c r="B160" s="153" t="s">
        <v>190</v>
      </c>
      <c r="C160" s="154" t="s">
        <v>104</v>
      </c>
      <c r="D160" s="152"/>
      <c r="E160" s="155">
        <v>3</v>
      </c>
      <c r="F160" s="55"/>
      <c r="G160" s="115">
        <f t="shared" si="1"/>
        <v>0</v>
      </c>
    </row>
    <row r="161" spans="1:7" ht="21.6" customHeight="1" x14ac:dyDescent="0.25">
      <c r="A161" s="228">
        <v>9781546145899</v>
      </c>
      <c r="B161" s="153" t="s">
        <v>191</v>
      </c>
      <c r="C161" s="154" t="s">
        <v>104</v>
      </c>
      <c r="D161" s="152"/>
      <c r="E161" s="155">
        <v>3</v>
      </c>
      <c r="F161" s="55"/>
      <c r="G161" s="115">
        <f t="shared" si="1"/>
        <v>0</v>
      </c>
    </row>
    <row r="162" spans="1:7" ht="21.6" customHeight="1" x14ac:dyDescent="0.25">
      <c r="A162" s="228">
        <v>9781338892635</v>
      </c>
      <c r="B162" s="153" t="s">
        <v>192</v>
      </c>
      <c r="C162" s="154" t="s">
        <v>54</v>
      </c>
      <c r="D162" s="152"/>
      <c r="E162" s="155">
        <v>5</v>
      </c>
      <c r="F162" s="55"/>
      <c r="G162" s="115">
        <f t="shared" si="1"/>
        <v>0</v>
      </c>
    </row>
    <row r="163" spans="1:7" ht="21.6" customHeight="1" x14ac:dyDescent="0.25">
      <c r="A163" s="228">
        <v>9780590474139</v>
      </c>
      <c r="B163" s="153" t="s">
        <v>193</v>
      </c>
      <c r="C163" s="154" t="s">
        <v>54</v>
      </c>
      <c r="D163" s="152"/>
      <c r="E163" s="155">
        <v>5</v>
      </c>
      <c r="F163" s="55"/>
      <c r="G163" s="115">
        <f t="shared" ref="G163:G186" si="2">+F163*E163</f>
        <v>0</v>
      </c>
    </row>
    <row r="164" spans="1:7" ht="21.6" customHeight="1" x14ac:dyDescent="0.25">
      <c r="A164" s="228">
        <v>9781338867466</v>
      </c>
      <c r="B164" s="153" t="s">
        <v>194</v>
      </c>
      <c r="C164" s="154" t="s">
        <v>54</v>
      </c>
      <c r="D164" s="152" t="s">
        <v>1040</v>
      </c>
      <c r="E164" s="155">
        <v>5</v>
      </c>
      <c r="F164" s="55"/>
      <c r="G164" s="115">
        <f t="shared" si="2"/>
        <v>0</v>
      </c>
    </row>
    <row r="165" spans="1:7" ht="21.6" customHeight="1" x14ac:dyDescent="0.25">
      <c r="A165" s="228">
        <v>9781338775808</v>
      </c>
      <c r="B165" s="153" t="s">
        <v>195</v>
      </c>
      <c r="C165" s="154" t="s">
        <v>54</v>
      </c>
      <c r="D165" s="152"/>
      <c r="E165" s="155">
        <v>5</v>
      </c>
      <c r="F165" s="55"/>
      <c r="G165" s="115">
        <f t="shared" si="2"/>
        <v>0</v>
      </c>
    </row>
    <row r="166" spans="1:7" ht="21.6" customHeight="1" x14ac:dyDescent="0.25">
      <c r="A166" s="228">
        <v>9781338831412</v>
      </c>
      <c r="B166" s="153" t="s">
        <v>196</v>
      </c>
      <c r="C166" s="154" t="s">
        <v>54</v>
      </c>
      <c r="D166" s="152" t="s">
        <v>1040</v>
      </c>
      <c r="E166" s="155">
        <v>5</v>
      </c>
      <c r="F166" s="55"/>
      <c r="G166" s="115">
        <f t="shared" si="2"/>
        <v>0</v>
      </c>
    </row>
    <row r="167" spans="1:7" ht="21.6" customHeight="1" x14ac:dyDescent="0.25">
      <c r="A167" s="228">
        <v>9781339031880</v>
      </c>
      <c r="B167" s="153" t="s">
        <v>197</v>
      </c>
      <c r="C167" s="154" t="s">
        <v>105</v>
      </c>
      <c r="D167" s="152"/>
      <c r="E167" s="155">
        <v>5</v>
      </c>
      <c r="F167" s="55"/>
      <c r="G167" s="115">
        <f t="shared" si="2"/>
        <v>0</v>
      </c>
    </row>
    <row r="168" spans="1:7" ht="21.6" customHeight="1" x14ac:dyDescent="0.25">
      <c r="A168" s="228">
        <v>9781338858563</v>
      </c>
      <c r="B168" s="153" t="s">
        <v>198</v>
      </c>
      <c r="C168" s="154" t="s">
        <v>105</v>
      </c>
      <c r="D168" s="152"/>
      <c r="E168" s="155">
        <v>5</v>
      </c>
      <c r="F168" s="55"/>
      <c r="G168" s="115">
        <f t="shared" si="2"/>
        <v>0</v>
      </c>
    </row>
    <row r="169" spans="1:7" ht="21.6" customHeight="1" x14ac:dyDescent="0.25">
      <c r="A169" s="228">
        <v>9781338629347</v>
      </c>
      <c r="B169" s="153" t="s">
        <v>199</v>
      </c>
      <c r="C169" s="154" t="s">
        <v>105</v>
      </c>
      <c r="D169" s="152"/>
      <c r="E169" s="155">
        <v>5</v>
      </c>
      <c r="F169" s="55"/>
      <c r="G169" s="115">
        <f t="shared" si="2"/>
        <v>0</v>
      </c>
    </row>
    <row r="170" spans="1:7" ht="21.6" customHeight="1" x14ac:dyDescent="0.25">
      <c r="A170" s="228">
        <v>9781339054032</v>
      </c>
      <c r="B170" s="153" t="s">
        <v>200</v>
      </c>
      <c r="C170" s="154" t="s">
        <v>105</v>
      </c>
      <c r="D170" s="152"/>
      <c r="E170" s="155">
        <v>5</v>
      </c>
      <c r="F170" s="55"/>
      <c r="G170" s="115">
        <f t="shared" si="2"/>
        <v>0</v>
      </c>
    </row>
    <row r="171" spans="1:7" ht="21.6" customHeight="1" x14ac:dyDescent="0.25">
      <c r="A171" s="228">
        <v>9781339036557</v>
      </c>
      <c r="B171" s="153" t="s">
        <v>201</v>
      </c>
      <c r="C171" s="154" t="s">
        <v>105</v>
      </c>
      <c r="D171" s="152"/>
      <c r="E171" s="155">
        <v>5</v>
      </c>
      <c r="F171" s="55"/>
      <c r="G171" s="115">
        <f t="shared" si="2"/>
        <v>0</v>
      </c>
    </row>
    <row r="172" spans="1:7" ht="21.6" customHeight="1" x14ac:dyDescent="0.25">
      <c r="A172" s="228">
        <v>9780545803526</v>
      </c>
      <c r="B172" s="153" t="s">
        <v>202</v>
      </c>
      <c r="C172" s="154" t="s">
        <v>105</v>
      </c>
      <c r="D172" s="152"/>
      <c r="E172" s="155">
        <v>5</v>
      </c>
      <c r="F172" s="55"/>
      <c r="G172" s="115">
        <f t="shared" si="2"/>
        <v>0</v>
      </c>
    </row>
    <row r="173" spans="1:7" s="170" customFormat="1" ht="21.2" customHeight="1" x14ac:dyDescent="0.35">
      <c r="A173" s="253" t="s">
        <v>1060</v>
      </c>
      <c r="B173" s="254"/>
      <c r="C173" s="254"/>
      <c r="D173" s="254"/>
      <c r="E173" s="254"/>
      <c r="F173" s="254"/>
      <c r="G173" s="255"/>
    </row>
    <row r="174" spans="1:7" ht="21.6" customHeight="1" x14ac:dyDescent="0.25">
      <c r="A174" s="228">
        <v>9781789477177</v>
      </c>
      <c r="B174" s="153" t="s">
        <v>251</v>
      </c>
      <c r="C174" s="154" t="s">
        <v>107</v>
      </c>
      <c r="D174" s="152"/>
      <c r="E174" s="155">
        <v>10</v>
      </c>
      <c r="F174" s="55"/>
      <c r="G174" s="115">
        <f t="shared" si="2"/>
        <v>0</v>
      </c>
    </row>
    <row r="175" spans="1:7" ht="21.6" customHeight="1" x14ac:dyDescent="0.25">
      <c r="A175" s="228">
        <v>9781338828566</v>
      </c>
      <c r="B175" s="153" t="s">
        <v>252</v>
      </c>
      <c r="C175" s="154" t="s">
        <v>108</v>
      </c>
      <c r="D175" s="152"/>
      <c r="E175" s="155">
        <v>10</v>
      </c>
      <c r="F175" s="55"/>
      <c r="G175" s="115">
        <f t="shared" si="2"/>
        <v>0</v>
      </c>
    </row>
    <row r="176" spans="1:7" ht="21.6" customHeight="1" x14ac:dyDescent="0.25">
      <c r="A176" s="228">
        <v>9781443196970</v>
      </c>
      <c r="B176" s="153" t="s">
        <v>253</v>
      </c>
      <c r="C176" s="154" t="s">
        <v>108</v>
      </c>
      <c r="D176" s="152"/>
      <c r="E176" s="155">
        <v>10</v>
      </c>
      <c r="F176" s="55"/>
      <c r="G176" s="115">
        <f t="shared" si="2"/>
        <v>0</v>
      </c>
    </row>
    <row r="177" spans="1:7" ht="21.6" customHeight="1" x14ac:dyDescent="0.25">
      <c r="A177" s="228">
        <v>9781536228106</v>
      </c>
      <c r="B177" s="153" t="s">
        <v>254</v>
      </c>
      <c r="C177" s="154" t="s">
        <v>108</v>
      </c>
      <c r="D177" s="152"/>
      <c r="E177" s="155">
        <v>10</v>
      </c>
      <c r="F177" s="55"/>
      <c r="G177" s="115">
        <f t="shared" si="2"/>
        <v>0</v>
      </c>
    </row>
    <row r="178" spans="1:7" ht="21.6" customHeight="1" x14ac:dyDescent="0.25">
      <c r="A178" s="228">
        <v>9781805441991</v>
      </c>
      <c r="B178" s="153" t="s">
        <v>255</v>
      </c>
      <c r="C178" s="154" t="s">
        <v>123</v>
      </c>
      <c r="D178" s="152"/>
      <c r="E178" s="155">
        <v>10</v>
      </c>
      <c r="F178" s="55"/>
      <c r="G178" s="115">
        <f t="shared" si="2"/>
        <v>0</v>
      </c>
    </row>
    <row r="179" spans="1:7" ht="21.6" customHeight="1" x14ac:dyDescent="0.25">
      <c r="A179" s="228">
        <v>9780593353387</v>
      </c>
      <c r="B179" s="153" t="s">
        <v>256</v>
      </c>
      <c r="C179" s="154" t="s">
        <v>100</v>
      </c>
      <c r="D179" s="152"/>
      <c r="E179" s="155">
        <v>7.5</v>
      </c>
      <c r="F179" s="55"/>
      <c r="G179" s="115">
        <f t="shared" si="2"/>
        <v>0</v>
      </c>
    </row>
    <row r="180" spans="1:7" ht="21.6" customHeight="1" x14ac:dyDescent="0.25">
      <c r="A180" s="228">
        <v>9781338850017</v>
      </c>
      <c r="B180" s="153" t="s">
        <v>257</v>
      </c>
      <c r="C180" s="154" t="s">
        <v>100</v>
      </c>
      <c r="D180" s="152"/>
      <c r="E180" s="155">
        <v>10</v>
      </c>
      <c r="F180" s="55"/>
      <c r="G180" s="115">
        <f t="shared" si="2"/>
        <v>0</v>
      </c>
    </row>
    <row r="181" spans="1:7" ht="21.6" customHeight="1" x14ac:dyDescent="0.25">
      <c r="A181" s="228">
        <v>9780439915311</v>
      </c>
      <c r="B181" s="153" t="s">
        <v>258</v>
      </c>
      <c r="C181" s="154" t="s">
        <v>100</v>
      </c>
      <c r="D181" s="152"/>
      <c r="E181" s="155">
        <v>3</v>
      </c>
      <c r="F181" s="55"/>
      <c r="G181" s="115">
        <f t="shared" si="2"/>
        <v>0</v>
      </c>
    </row>
    <row r="182" spans="1:7" ht="21.6" customHeight="1" x14ac:dyDescent="0.25">
      <c r="A182" s="228">
        <v>9781339036663</v>
      </c>
      <c r="B182" s="153" t="s">
        <v>259</v>
      </c>
      <c r="C182" s="154" t="s">
        <v>100</v>
      </c>
      <c r="D182" s="152"/>
      <c r="E182" s="155">
        <v>5</v>
      </c>
      <c r="F182" s="55"/>
      <c r="G182" s="115">
        <f t="shared" si="2"/>
        <v>0</v>
      </c>
    </row>
    <row r="183" spans="1:7" ht="21.6" customHeight="1" x14ac:dyDescent="0.25">
      <c r="A183" s="228">
        <v>9781338812565</v>
      </c>
      <c r="B183" s="153" t="s">
        <v>260</v>
      </c>
      <c r="C183" s="154" t="s">
        <v>100</v>
      </c>
      <c r="D183" s="152"/>
      <c r="E183" s="155">
        <v>10</v>
      </c>
      <c r="F183" s="55"/>
      <c r="G183" s="115">
        <f t="shared" si="2"/>
        <v>0</v>
      </c>
    </row>
    <row r="184" spans="1:7" ht="21.6" customHeight="1" x14ac:dyDescent="0.25">
      <c r="A184" s="228">
        <v>9781338875836</v>
      </c>
      <c r="B184" s="153" t="s">
        <v>261</v>
      </c>
      <c r="C184" s="154" t="s">
        <v>100</v>
      </c>
      <c r="D184" s="152"/>
      <c r="E184" s="155">
        <v>5</v>
      </c>
      <c r="F184" s="55"/>
      <c r="G184" s="115">
        <f t="shared" si="2"/>
        <v>0</v>
      </c>
    </row>
    <row r="185" spans="1:7" ht="21.6" customHeight="1" x14ac:dyDescent="0.25">
      <c r="A185" s="228">
        <v>9781039701977</v>
      </c>
      <c r="B185" s="153" t="s">
        <v>262</v>
      </c>
      <c r="C185" s="154" t="s">
        <v>100</v>
      </c>
      <c r="D185" s="152" t="s">
        <v>1040</v>
      </c>
      <c r="E185" s="155">
        <v>5</v>
      </c>
      <c r="F185" s="55"/>
      <c r="G185" s="115">
        <f t="shared" si="2"/>
        <v>0</v>
      </c>
    </row>
    <row r="186" spans="1:7" ht="21.6" customHeight="1" x14ac:dyDescent="0.25">
      <c r="A186" s="228">
        <v>9781339053028</v>
      </c>
      <c r="B186" s="153" t="s">
        <v>263</v>
      </c>
      <c r="C186" s="154" t="s">
        <v>264</v>
      </c>
      <c r="D186" s="152"/>
      <c r="E186" s="155">
        <v>25</v>
      </c>
      <c r="F186" s="55"/>
      <c r="G186" s="115">
        <f t="shared" si="2"/>
        <v>0</v>
      </c>
    </row>
    <row r="187" spans="1:7" s="170" customFormat="1" ht="21.2" customHeight="1" x14ac:dyDescent="0.35">
      <c r="A187" s="256" t="s">
        <v>122</v>
      </c>
      <c r="B187" s="257"/>
      <c r="C187" s="257"/>
      <c r="D187" s="257"/>
      <c r="E187" s="257"/>
      <c r="F187" s="257"/>
      <c r="G187" s="258"/>
    </row>
    <row r="188" spans="1:7" ht="21.2" customHeight="1" x14ac:dyDescent="0.25">
      <c r="A188" s="228">
        <v>9781443197991</v>
      </c>
      <c r="B188" s="153" t="s">
        <v>204</v>
      </c>
      <c r="C188" s="154" t="s">
        <v>106</v>
      </c>
      <c r="D188" s="152" t="s">
        <v>1040</v>
      </c>
      <c r="E188" s="155">
        <v>5</v>
      </c>
      <c r="F188" s="55"/>
      <c r="G188" s="115">
        <f t="shared" ref="G188:G218" si="3">F188*E188</f>
        <v>0</v>
      </c>
    </row>
    <row r="189" spans="1:7" ht="21.2" customHeight="1" x14ac:dyDescent="0.25">
      <c r="A189" s="228">
        <v>9781443149624</v>
      </c>
      <c r="B189" s="153" t="s">
        <v>205</v>
      </c>
      <c r="C189" s="154" t="s">
        <v>106</v>
      </c>
      <c r="D189" s="152"/>
      <c r="E189" s="155">
        <v>5</v>
      </c>
      <c r="F189" s="55"/>
      <c r="G189" s="115">
        <f t="shared" si="3"/>
        <v>0</v>
      </c>
    </row>
    <row r="190" spans="1:7" ht="21.2" customHeight="1" x14ac:dyDescent="0.25">
      <c r="A190" s="228">
        <v>9781443174275</v>
      </c>
      <c r="B190" s="153" t="s">
        <v>206</v>
      </c>
      <c r="C190" s="154" t="s">
        <v>106</v>
      </c>
      <c r="D190" s="152" t="s">
        <v>1040</v>
      </c>
      <c r="E190" s="155">
        <v>3</v>
      </c>
      <c r="F190" s="55"/>
      <c r="G190" s="115">
        <f t="shared" si="3"/>
        <v>0</v>
      </c>
    </row>
    <row r="191" spans="1:7" ht="21.2" customHeight="1" x14ac:dyDescent="0.25">
      <c r="A191" s="228">
        <v>9781443181631</v>
      </c>
      <c r="B191" s="153" t="s">
        <v>207</v>
      </c>
      <c r="C191" s="154" t="s">
        <v>100</v>
      </c>
      <c r="D191" s="152"/>
      <c r="E191" s="155">
        <v>5</v>
      </c>
      <c r="F191" s="55"/>
      <c r="G191" s="115">
        <f t="shared" si="3"/>
        <v>0</v>
      </c>
    </row>
    <row r="192" spans="1:7" ht="21.2" customHeight="1" x14ac:dyDescent="0.25">
      <c r="A192" s="228">
        <v>9781443181648</v>
      </c>
      <c r="B192" s="153" t="s">
        <v>208</v>
      </c>
      <c r="C192" s="154" t="s">
        <v>100</v>
      </c>
      <c r="D192" s="152"/>
      <c r="E192" s="155">
        <v>3</v>
      </c>
      <c r="F192" s="55"/>
      <c r="G192" s="115">
        <f t="shared" si="3"/>
        <v>0</v>
      </c>
    </row>
    <row r="193" spans="1:7" ht="21.2" customHeight="1" x14ac:dyDescent="0.25">
      <c r="A193" s="228">
        <v>9781443195997</v>
      </c>
      <c r="B193" s="153" t="s">
        <v>209</v>
      </c>
      <c r="C193" s="154" t="s">
        <v>100</v>
      </c>
      <c r="D193" s="152" t="s">
        <v>1040</v>
      </c>
      <c r="E193" s="155">
        <v>5</v>
      </c>
      <c r="F193" s="55"/>
      <c r="G193" s="115">
        <f t="shared" si="3"/>
        <v>0</v>
      </c>
    </row>
    <row r="194" spans="1:7" ht="21.2" customHeight="1" x14ac:dyDescent="0.25">
      <c r="A194" s="228">
        <v>9781443175364</v>
      </c>
      <c r="B194" s="153" t="s">
        <v>210</v>
      </c>
      <c r="C194" s="154" t="s">
        <v>100</v>
      </c>
      <c r="D194" s="152"/>
      <c r="E194" s="155">
        <v>3</v>
      </c>
      <c r="F194" s="55"/>
      <c r="G194" s="115">
        <f t="shared" si="3"/>
        <v>0</v>
      </c>
    </row>
    <row r="195" spans="1:7" ht="21.2" customHeight="1" x14ac:dyDescent="0.25">
      <c r="A195" s="228">
        <v>9781443154000</v>
      </c>
      <c r="B195" s="153" t="s">
        <v>211</v>
      </c>
      <c r="C195" s="154" t="s">
        <v>100</v>
      </c>
      <c r="D195" s="152"/>
      <c r="E195" s="155">
        <v>3</v>
      </c>
      <c r="F195" s="55"/>
      <c r="G195" s="115">
        <f t="shared" si="3"/>
        <v>0</v>
      </c>
    </row>
    <row r="196" spans="1:7" ht="21.2" customHeight="1" x14ac:dyDescent="0.25">
      <c r="A196" s="228">
        <v>9781443195164</v>
      </c>
      <c r="B196" s="153" t="s">
        <v>212</v>
      </c>
      <c r="C196" s="154" t="s">
        <v>100</v>
      </c>
      <c r="D196" s="152"/>
      <c r="E196" s="155">
        <v>5</v>
      </c>
      <c r="F196" s="55"/>
      <c r="G196" s="115">
        <f t="shared" si="3"/>
        <v>0</v>
      </c>
    </row>
    <row r="197" spans="1:7" ht="21.2" customHeight="1" x14ac:dyDescent="0.25">
      <c r="A197" s="228">
        <v>9781443180665</v>
      </c>
      <c r="B197" s="153" t="s">
        <v>213</v>
      </c>
      <c r="C197" s="154" t="s">
        <v>100</v>
      </c>
      <c r="D197" s="152"/>
      <c r="E197" s="155">
        <v>3</v>
      </c>
      <c r="F197" s="55"/>
      <c r="G197" s="115">
        <f t="shared" si="3"/>
        <v>0</v>
      </c>
    </row>
    <row r="198" spans="1:7" ht="21.2" customHeight="1" x14ac:dyDescent="0.25">
      <c r="A198" s="228">
        <v>9781039701656</v>
      </c>
      <c r="B198" s="153" t="s">
        <v>214</v>
      </c>
      <c r="C198" s="154" t="s">
        <v>100</v>
      </c>
      <c r="D198" s="152"/>
      <c r="E198" s="155">
        <v>5</v>
      </c>
      <c r="F198" s="55"/>
      <c r="G198" s="115">
        <f t="shared" si="3"/>
        <v>0</v>
      </c>
    </row>
    <row r="199" spans="1:7" ht="21.2" customHeight="1" x14ac:dyDescent="0.25">
      <c r="A199" s="228">
        <v>9781443198776</v>
      </c>
      <c r="B199" s="153" t="s">
        <v>215</v>
      </c>
      <c r="C199" s="154" t="s">
        <v>100</v>
      </c>
      <c r="D199" s="152"/>
      <c r="E199" s="155">
        <v>5</v>
      </c>
      <c r="F199" s="55"/>
      <c r="G199" s="115">
        <f t="shared" si="3"/>
        <v>0</v>
      </c>
    </row>
    <row r="200" spans="1:7" ht="21.2" customHeight="1" x14ac:dyDescent="0.25">
      <c r="A200" s="228">
        <v>9781805319566</v>
      </c>
      <c r="B200" s="153" t="s">
        <v>216</v>
      </c>
      <c r="C200" s="154" t="s">
        <v>100</v>
      </c>
      <c r="D200" s="152"/>
      <c r="E200" s="155">
        <v>5</v>
      </c>
      <c r="F200" s="55"/>
      <c r="G200" s="115">
        <f t="shared" si="3"/>
        <v>0</v>
      </c>
    </row>
    <row r="201" spans="1:7" ht="21.2" customHeight="1" x14ac:dyDescent="0.25">
      <c r="A201" s="228">
        <v>9782764368428</v>
      </c>
      <c r="B201" s="153" t="s">
        <v>217</v>
      </c>
      <c r="C201" s="154" t="s">
        <v>100</v>
      </c>
      <c r="D201" s="152"/>
      <c r="E201" s="155">
        <v>5</v>
      </c>
      <c r="F201" s="55"/>
      <c r="G201" s="115">
        <f t="shared" si="3"/>
        <v>0</v>
      </c>
    </row>
    <row r="202" spans="1:7" ht="21.2" customHeight="1" x14ac:dyDescent="0.25">
      <c r="A202" s="228">
        <v>9781443176071</v>
      </c>
      <c r="B202" s="153" t="s">
        <v>218</v>
      </c>
      <c r="C202" s="154" t="s">
        <v>100</v>
      </c>
      <c r="D202" s="152"/>
      <c r="E202" s="155">
        <v>3</v>
      </c>
      <c r="F202" s="55"/>
      <c r="G202" s="115">
        <f t="shared" si="3"/>
        <v>0</v>
      </c>
    </row>
    <row r="203" spans="1:7" ht="21.2" customHeight="1" x14ac:dyDescent="0.25">
      <c r="A203" s="228">
        <v>9781443195157</v>
      </c>
      <c r="B203" s="153" t="s">
        <v>219</v>
      </c>
      <c r="C203" s="154" t="s">
        <v>57</v>
      </c>
      <c r="D203" s="152"/>
      <c r="E203" s="155">
        <v>5</v>
      </c>
      <c r="F203" s="55"/>
      <c r="G203" s="115">
        <f t="shared" si="3"/>
        <v>0</v>
      </c>
    </row>
    <row r="204" spans="1:7" ht="21.2" customHeight="1" x14ac:dyDescent="0.25">
      <c r="A204" s="228">
        <v>9781443198271</v>
      </c>
      <c r="B204" s="153" t="s">
        <v>220</v>
      </c>
      <c r="C204" s="154" t="s">
        <v>57</v>
      </c>
      <c r="D204" s="152"/>
      <c r="E204" s="155">
        <v>5</v>
      </c>
      <c r="F204" s="55"/>
      <c r="G204" s="115">
        <f t="shared" si="3"/>
        <v>0</v>
      </c>
    </row>
    <row r="205" spans="1:7" ht="21.2" customHeight="1" x14ac:dyDescent="0.25">
      <c r="A205" s="228">
        <v>9781443160339</v>
      </c>
      <c r="B205" s="153" t="s">
        <v>221</v>
      </c>
      <c r="C205" s="154" t="s">
        <v>58</v>
      </c>
      <c r="D205" s="152"/>
      <c r="E205" s="155">
        <v>5</v>
      </c>
      <c r="F205" s="55"/>
      <c r="G205" s="115">
        <f t="shared" si="3"/>
        <v>0</v>
      </c>
    </row>
    <row r="206" spans="1:7" ht="21.2" customHeight="1" x14ac:dyDescent="0.25">
      <c r="A206" s="228">
        <v>9781443188678</v>
      </c>
      <c r="B206" s="153" t="s">
        <v>222</v>
      </c>
      <c r="C206" s="154" t="s">
        <v>58</v>
      </c>
      <c r="D206" s="152" t="s">
        <v>1040</v>
      </c>
      <c r="E206" s="155">
        <v>5</v>
      </c>
      <c r="F206" s="55"/>
      <c r="G206" s="115">
        <f t="shared" si="3"/>
        <v>0</v>
      </c>
    </row>
    <row r="207" spans="1:7" ht="21.2" customHeight="1" x14ac:dyDescent="0.25">
      <c r="A207" s="228">
        <v>9781039702905</v>
      </c>
      <c r="B207" s="153" t="s">
        <v>223</v>
      </c>
      <c r="C207" s="154" t="s">
        <v>58</v>
      </c>
      <c r="D207" s="152"/>
      <c r="E207" s="155">
        <v>3</v>
      </c>
      <c r="F207" s="55"/>
      <c r="G207" s="115">
        <f t="shared" si="3"/>
        <v>0</v>
      </c>
    </row>
    <row r="208" spans="1:7" ht="21.2" customHeight="1" x14ac:dyDescent="0.25">
      <c r="A208" s="228">
        <v>9781443173957</v>
      </c>
      <c r="B208" s="153" t="s">
        <v>224</v>
      </c>
      <c r="C208" s="154" t="s">
        <v>58</v>
      </c>
      <c r="D208" s="152"/>
      <c r="E208" s="155">
        <v>5</v>
      </c>
      <c r="F208" s="55"/>
      <c r="G208" s="115">
        <f t="shared" si="3"/>
        <v>0</v>
      </c>
    </row>
    <row r="209" spans="1:7" ht="21.2" customHeight="1" x14ac:dyDescent="0.25">
      <c r="A209" s="228">
        <v>9781443177955</v>
      </c>
      <c r="B209" s="153" t="s">
        <v>225</v>
      </c>
      <c r="C209" s="154" t="s">
        <v>58</v>
      </c>
      <c r="D209" s="152"/>
      <c r="E209" s="155">
        <v>5</v>
      </c>
      <c r="F209" s="55"/>
      <c r="G209" s="115">
        <f t="shared" si="3"/>
        <v>0</v>
      </c>
    </row>
    <row r="210" spans="1:7" ht="21.2" customHeight="1" x14ac:dyDescent="0.25">
      <c r="A210" s="228">
        <v>9781443197816</v>
      </c>
      <c r="B210" s="153" t="s">
        <v>226</v>
      </c>
      <c r="C210" s="154" t="s">
        <v>58</v>
      </c>
      <c r="D210" s="152"/>
      <c r="E210" s="155">
        <v>3</v>
      </c>
      <c r="F210" s="55"/>
      <c r="G210" s="115">
        <f t="shared" si="3"/>
        <v>0</v>
      </c>
    </row>
    <row r="211" spans="1:7" ht="21.2" customHeight="1" x14ac:dyDescent="0.25">
      <c r="A211" s="228">
        <v>9781039701403</v>
      </c>
      <c r="B211" s="153" t="s">
        <v>227</v>
      </c>
      <c r="C211" s="154" t="s">
        <v>58</v>
      </c>
      <c r="D211" s="152" t="s">
        <v>1040</v>
      </c>
      <c r="E211" s="155">
        <v>3</v>
      </c>
      <c r="F211" s="55"/>
      <c r="G211" s="115">
        <f t="shared" si="3"/>
        <v>0</v>
      </c>
    </row>
    <row r="212" spans="1:7" ht="21.2" customHeight="1" x14ac:dyDescent="0.25">
      <c r="A212" s="228">
        <v>9781443181983</v>
      </c>
      <c r="B212" s="153" t="s">
        <v>228</v>
      </c>
      <c r="C212" s="154" t="s">
        <v>58</v>
      </c>
      <c r="D212" s="152"/>
      <c r="E212" s="155">
        <v>5</v>
      </c>
      <c r="F212" s="55"/>
      <c r="G212" s="115">
        <f t="shared" si="3"/>
        <v>0</v>
      </c>
    </row>
    <row r="213" spans="1:7" ht="21.2" customHeight="1" x14ac:dyDescent="0.25">
      <c r="A213" s="228">
        <v>9781443185882</v>
      </c>
      <c r="B213" s="153" t="s">
        <v>229</v>
      </c>
      <c r="C213" s="154" t="s">
        <v>58</v>
      </c>
      <c r="D213" s="152"/>
      <c r="E213" s="155">
        <v>3</v>
      </c>
      <c r="F213" s="55"/>
      <c r="G213" s="115">
        <f t="shared" si="3"/>
        <v>0</v>
      </c>
    </row>
    <row r="214" spans="1:7" ht="21.2" customHeight="1" x14ac:dyDescent="0.25">
      <c r="A214" s="228">
        <v>9781443185899</v>
      </c>
      <c r="B214" s="153" t="s">
        <v>230</v>
      </c>
      <c r="C214" s="154" t="s">
        <v>58</v>
      </c>
      <c r="D214" s="152"/>
      <c r="E214" s="155">
        <v>3</v>
      </c>
      <c r="F214" s="55"/>
      <c r="G214" s="115">
        <f t="shared" si="3"/>
        <v>0</v>
      </c>
    </row>
    <row r="215" spans="1:7" ht="21.2" customHeight="1" x14ac:dyDescent="0.25">
      <c r="A215" s="228">
        <v>9781443185844</v>
      </c>
      <c r="B215" s="153" t="s">
        <v>231</v>
      </c>
      <c r="C215" s="154" t="s">
        <v>58</v>
      </c>
      <c r="D215" s="152"/>
      <c r="E215" s="155">
        <v>5</v>
      </c>
      <c r="F215" s="55"/>
      <c r="G215" s="115">
        <f t="shared" si="3"/>
        <v>0</v>
      </c>
    </row>
    <row r="216" spans="1:7" ht="21.2" customHeight="1" x14ac:dyDescent="0.25">
      <c r="A216" s="228">
        <v>9781039707801</v>
      </c>
      <c r="B216" s="153" t="s">
        <v>232</v>
      </c>
      <c r="C216" s="154" t="s">
        <v>59</v>
      </c>
      <c r="D216" s="152"/>
      <c r="E216" s="155">
        <v>5</v>
      </c>
      <c r="F216" s="55"/>
      <c r="G216" s="115">
        <f t="shared" si="3"/>
        <v>0</v>
      </c>
    </row>
    <row r="217" spans="1:7" ht="21.2" customHeight="1" x14ac:dyDescent="0.25">
      <c r="A217" s="228">
        <v>9781443181976</v>
      </c>
      <c r="B217" s="153" t="s">
        <v>233</v>
      </c>
      <c r="C217" s="154" t="s">
        <v>52</v>
      </c>
      <c r="D217" s="152"/>
      <c r="E217" s="155">
        <v>5</v>
      </c>
      <c r="F217" s="55"/>
      <c r="G217" s="115">
        <f t="shared" si="3"/>
        <v>0</v>
      </c>
    </row>
    <row r="218" spans="1:7" ht="21.2" customHeight="1" thickBot="1" x14ac:dyDescent="0.3">
      <c r="A218" s="228">
        <v>9781039702745</v>
      </c>
      <c r="B218" s="153" t="s">
        <v>234</v>
      </c>
      <c r="C218" s="154" t="s">
        <v>103</v>
      </c>
      <c r="D218" s="152" t="s">
        <v>1040</v>
      </c>
      <c r="E218" s="155">
        <v>5</v>
      </c>
      <c r="F218" s="55"/>
      <c r="G218" s="115">
        <f t="shared" si="3"/>
        <v>0</v>
      </c>
    </row>
    <row r="219" spans="1:7" s="169" customFormat="1" ht="21.2" customHeight="1" thickTop="1" x14ac:dyDescent="0.35">
      <c r="A219" s="267" t="s">
        <v>53</v>
      </c>
      <c r="B219" s="268"/>
      <c r="C219" s="268"/>
      <c r="D219" s="268"/>
      <c r="E219" s="268"/>
      <c r="F219" s="268"/>
      <c r="G219" s="269"/>
    </row>
    <row r="220" spans="1:7" ht="21.2" customHeight="1" x14ac:dyDescent="0.3">
      <c r="A220" s="324" t="s">
        <v>118</v>
      </c>
      <c r="B220" s="325"/>
      <c r="C220" s="325"/>
      <c r="D220" s="325"/>
      <c r="E220" s="325"/>
      <c r="F220" s="325"/>
      <c r="G220" s="326"/>
    </row>
    <row r="221" spans="1:7" ht="39.950000000000003" customHeight="1" x14ac:dyDescent="0.25">
      <c r="A221" s="196">
        <v>3585273</v>
      </c>
      <c r="B221" s="139" t="s">
        <v>1053</v>
      </c>
      <c r="C221" s="132" t="s">
        <v>113</v>
      </c>
      <c r="D221" s="161"/>
      <c r="E221" s="50">
        <v>2</v>
      </c>
      <c r="F221" s="55"/>
      <c r="G221" s="115">
        <f t="shared" ref="G221:G239" si="4">F221*E221</f>
        <v>0</v>
      </c>
    </row>
    <row r="222" spans="1:7" ht="39.950000000000003" customHeight="1" x14ac:dyDescent="0.25">
      <c r="A222" s="196" t="s">
        <v>116</v>
      </c>
      <c r="B222" s="139" t="s">
        <v>1056</v>
      </c>
      <c r="C222" s="132" t="s">
        <v>113</v>
      </c>
      <c r="D222" s="161"/>
      <c r="E222" s="50">
        <v>2</v>
      </c>
      <c r="F222" s="55"/>
      <c r="G222" s="115">
        <f t="shared" si="4"/>
        <v>0</v>
      </c>
    </row>
    <row r="223" spans="1:7" ht="49.9" customHeight="1" x14ac:dyDescent="0.25">
      <c r="A223" s="229" t="s">
        <v>333</v>
      </c>
      <c r="B223" s="139" t="s">
        <v>1054</v>
      </c>
      <c r="C223" s="132" t="s">
        <v>102</v>
      </c>
      <c r="D223" s="161"/>
      <c r="E223" s="50">
        <v>3</v>
      </c>
      <c r="F223" s="55"/>
      <c r="G223" s="115">
        <f t="shared" si="4"/>
        <v>0</v>
      </c>
    </row>
    <row r="224" spans="1:7" ht="49.9" customHeight="1" x14ac:dyDescent="0.25">
      <c r="A224" s="196">
        <v>9781338860368</v>
      </c>
      <c r="B224" s="139" t="s">
        <v>1058</v>
      </c>
      <c r="C224" s="132" t="s">
        <v>113</v>
      </c>
      <c r="D224" s="161"/>
      <c r="E224" s="50">
        <v>2</v>
      </c>
      <c r="F224" s="55"/>
      <c r="G224" s="115">
        <f t="shared" si="4"/>
        <v>0</v>
      </c>
    </row>
    <row r="225" spans="1:7" ht="49.9" customHeight="1" x14ac:dyDescent="0.25">
      <c r="A225" s="230">
        <v>9781546119951</v>
      </c>
      <c r="B225" s="139" t="s">
        <v>1057</v>
      </c>
      <c r="C225" s="132" t="s">
        <v>102</v>
      </c>
      <c r="D225" s="161"/>
      <c r="E225" s="50">
        <v>2</v>
      </c>
      <c r="F225" s="55"/>
      <c r="G225" s="115">
        <f t="shared" si="4"/>
        <v>0</v>
      </c>
    </row>
    <row r="226" spans="1:7" ht="49.9" customHeight="1" x14ac:dyDescent="0.25">
      <c r="A226" s="196">
        <v>9781546151500</v>
      </c>
      <c r="B226" s="139" t="s">
        <v>337</v>
      </c>
      <c r="C226" s="132" t="s">
        <v>102</v>
      </c>
      <c r="D226" s="161"/>
      <c r="E226" s="50">
        <v>3</v>
      </c>
      <c r="F226" s="55"/>
      <c r="G226" s="115">
        <f t="shared" si="4"/>
        <v>0</v>
      </c>
    </row>
    <row r="227" spans="1:7" ht="49.9" customHeight="1" x14ac:dyDescent="0.25">
      <c r="A227" s="230">
        <v>9781338829785</v>
      </c>
      <c r="B227" s="139" t="s">
        <v>338</v>
      </c>
      <c r="C227" s="132" t="s">
        <v>102</v>
      </c>
      <c r="D227" s="161"/>
      <c r="E227" s="50">
        <v>3</v>
      </c>
      <c r="F227" s="55"/>
      <c r="G227" s="115">
        <f t="shared" si="4"/>
        <v>0</v>
      </c>
    </row>
    <row r="228" spans="1:7" ht="49.9" customHeight="1" x14ac:dyDescent="0.25">
      <c r="A228" s="230">
        <v>9781546152354</v>
      </c>
      <c r="B228" s="139" t="s">
        <v>339</v>
      </c>
      <c r="C228" s="132" t="s">
        <v>102</v>
      </c>
      <c r="D228" s="161"/>
      <c r="E228" s="50">
        <v>4</v>
      </c>
      <c r="F228" s="55"/>
      <c r="G228" s="115">
        <f t="shared" si="4"/>
        <v>0</v>
      </c>
    </row>
    <row r="229" spans="1:7" ht="49.9" customHeight="1" x14ac:dyDescent="0.25">
      <c r="A229" s="230">
        <v>9781338898613</v>
      </c>
      <c r="B229" s="139" t="s">
        <v>340</v>
      </c>
      <c r="C229" s="181" t="s">
        <v>102</v>
      </c>
      <c r="D229" s="182"/>
      <c r="E229" s="50">
        <v>4</v>
      </c>
      <c r="F229" s="55"/>
      <c r="G229" s="115">
        <f>F229*E229</f>
        <v>0</v>
      </c>
    </row>
    <row r="230" spans="1:7" ht="49.9" customHeight="1" x14ac:dyDescent="0.25">
      <c r="A230" s="230">
        <v>9781546120155</v>
      </c>
      <c r="B230" s="139" t="s">
        <v>341</v>
      </c>
      <c r="C230" s="181" t="s">
        <v>102</v>
      </c>
      <c r="D230" s="182"/>
      <c r="E230" s="50">
        <v>4</v>
      </c>
      <c r="F230" s="55"/>
      <c r="G230" s="115">
        <f>F230*E230</f>
        <v>0</v>
      </c>
    </row>
    <row r="231" spans="1:7" ht="49.9" customHeight="1" x14ac:dyDescent="0.25">
      <c r="A231" s="230" t="s">
        <v>342</v>
      </c>
      <c r="B231" s="139" t="s">
        <v>353</v>
      </c>
      <c r="C231" s="181" t="s">
        <v>102</v>
      </c>
      <c r="D231" s="182"/>
      <c r="E231" s="50">
        <v>5</v>
      </c>
      <c r="F231" s="55"/>
      <c r="G231" s="115">
        <f t="shared" si="4"/>
        <v>0</v>
      </c>
    </row>
    <row r="232" spans="1:7" ht="49.9" customHeight="1" x14ac:dyDescent="0.25">
      <c r="A232" s="230">
        <v>9781546102625</v>
      </c>
      <c r="B232" s="139" t="s">
        <v>1049</v>
      </c>
      <c r="C232" s="181" t="s">
        <v>113</v>
      </c>
      <c r="D232" s="182"/>
      <c r="E232" s="50">
        <v>6</v>
      </c>
      <c r="F232" s="55"/>
      <c r="G232" s="115">
        <f t="shared" si="4"/>
        <v>0</v>
      </c>
    </row>
    <row r="233" spans="1:7" ht="39.950000000000003" customHeight="1" x14ac:dyDescent="0.25">
      <c r="A233" s="230" t="s">
        <v>344</v>
      </c>
      <c r="B233" s="139" t="s">
        <v>345</v>
      </c>
      <c r="C233" s="181" t="s">
        <v>102</v>
      </c>
      <c r="D233" s="182"/>
      <c r="E233" s="50">
        <v>6</v>
      </c>
      <c r="F233" s="55"/>
      <c r="G233" s="115">
        <f t="shared" si="4"/>
        <v>0</v>
      </c>
    </row>
    <row r="234" spans="1:7" ht="39.950000000000003" customHeight="1" x14ac:dyDescent="0.25">
      <c r="A234" s="230" t="s">
        <v>346</v>
      </c>
      <c r="B234" s="139" t="s">
        <v>347</v>
      </c>
      <c r="C234" s="181" t="s">
        <v>113</v>
      </c>
      <c r="D234" s="182"/>
      <c r="E234" s="50">
        <v>5</v>
      </c>
      <c r="F234" s="55"/>
      <c r="G234" s="115">
        <f t="shared" si="4"/>
        <v>0</v>
      </c>
    </row>
    <row r="235" spans="1:7" ht="39.950000000000003" customHeight="1" x14ac:dyDescent="0.25">
      <c r="A235" s="230" t="s">
        <v>348</v>
      </c>
      <c r="B235" s="139" t="s">
        <v>1047</v>
      </c>
      <c r="C235" s="181" t="s">
        <v>113</v>
      </c>
      <c r="D235" s="182"/>
      <c r="E235" s="50">
        <v>10</v>
      </c>
      <c r="F235" s="55"/>
      <c r="G235" s="115">
        <f t="shared" si="4"/>
        <v>0</v>
      </c>
    </row>
    <row r="236" spans="1:7" ht="39.950000000000003" customHeight="1" x14ac:dyDescent="0.25">
      <c r="A236" s="230" t="s">
        <v>349</v>
      </c>
      <c r="B236" s="139" t="s">
        <v>1048</v>
      </c>
      <c r="C236" s="181" t="s">
        <v>102</v>
      </c>
      <c r="D236" s="182"/>
      <c r="E236" s="50">
        <v>10</v>
      </c>
      <c r="F236" s="55"/>
      <c r="G236" s="115">
        <f t="shared" si="4"/>
        <v>0</v>
      </c>
    </row>
    <row r="237" spans="1:7" ht="39.950000000000003" customHeight="1" x14ac:dyDescent="0.25">
      <c r="A237" s="230" t="s">
        <v>350</v>
      </c>
      <c r="B237" s="139" t="s">
        <v>1061</v>
      </c>
      <c r="C237" s="181" t="s">
        <v>102</v>
      </c>
      <c r="D237" s="182"/>
      <c r="E237" s="50">
        <v>10</v>
      </c>
      <c r="F237" s="55"/>
      <c r="G237" s="115">
        <f t="shared" si="4"/>
        <v>0</v>
      </c>
    </row>
    <row r="238" spans="1:7" ht="39.950000000000003" customHeight="1" x14ac:dyDescent="0.25">
      <c r="A238" s="230" t="s">
        <v>1051</v>
      </c>
      <c r="B238" s="139" t="s">
        <v>1062</v>
      </c>
      <c r="C238" s="181" t="s">
        <v>113</v>
      </c>
      <c r="D238" s="182"/>
      <c r="E238" s="50">
        <v>5</v>
      </c>
      <c r="F238" s="55"/>
      <c r="G238" s="115">
        <f t="shared" si="4"/>
        <v>0</v>
      </c>
    </row>
    <row r="239" spans="1:7" ht="39.950000000000003" customHeight="1" x14ac:dyDescent="0.25">
      <c r="A239" s="230" t="s">
        <v>124</v>
      </c>
      <c r="B239" s="139" t="s">
        <v>352</v>
      </c>
      <c r="C239" s="181" t="s">
        <v>102</v>
      </c>
      <c r="D239" s="182"/>
      <c r="E239" s="50">
        <v>10</v>
      </c>
      <c r="F239" s="55"/>
      <c r="G239" s="115">
        <f t="shared" si="4"/>
        <v>0</v>
      </c>
    </row>
    <row r="240" spans="1:7" ht="21.2" customHeight="1" x14ac:dyDescent="0.25">
      <c r="A240" s="197"/>
      <c r="B240" s="139"/>
      <c r="C240" s="181"/>
      <c r="D240" s="182"/>
      <c r="E240" s="50"/>
      <c r="F240" s="55"/>
      <c r="G240" s="115"/>
    </row>
    <row r="241" spans="1:7" ht="21.6" customHeight="1" x14ac:dyDescent="0.35">
      <c r="A241" s="239" t="s">
        <v>415</v>
      </c>
      <c r="B241" s="240"/>
      <c r="C241" s="240"/>
      <c r="D241" s="240"/>
      <c r="E241" s="240"/>
      <c r="F241" s="240"/>
      <c r="G241" s="241"/>
    </row>
    <row r="242" spans="1:7" ht="21.2" customHeight="1" x14ac:dyDescent="0.25">
      <c r="A242" s="196">
        <v>9781803372204</v>
      </c>
      <c r="B242" s="139" t="s">
        <v>354</v>
      </c>
      <c r="C242" s="181" t="s">
        <v>107</v>
      </c>
      <c r="D242" s="182"/>
      <c r="E242" s="50">
        <v>15</v>
      </c>
      <c r="F242" s="55"/>
      <c r="G242" s="115">
        <f>+F242*E242</f>
        <v>0</v>
      </c>
    </row>
    <row r="243" spans="1:7" ht="21.2" customHeight="1" x14ac:dyDescent="0.25">
      <c r="A243" s="196">
        <v>9781803377445</v>
      </c>
      <c r="B243" s="139" t="s">
        <v>355</v>
      </c>
      <c r="C243" s="181" t="s">
        <v>107</v>
      </c>
      <c r="D243" s="182"/>
      <c r="E243" s="50">
        <v>15.75</v>
      </c>
      <c r="F243" s="55"/>
      <c r="G243" s="115">
        <f t="shared" ref="G243:G302" si="5">+F243*E243</f>
        <v>0</v>
      </c>
    </row>
    <row r="244" spans="1:7" ht="21.2" customHeight="1" x14ac:dyDescent="0.25">
      <c r="A244" s="196">
        <v>9781338687255</v>
      </c>
      <c r="B244" s="139" t="s">
        <v>356</v>
      </c>
      <c r="C244" s="181" t="s">
        <v>107</v>
      </c>
      <c r="D244" s="182"/>
      <c r="E244" s="50">
        <v>12.5</v>
      </c>
      <c r="F244" s="55"/>
      <c r="G244" s="115">
        <f t="shared" si="5"/>
        <v>0</v>
      </c>
    </row>
    <row r="245" spans="1:7" ht="21.2" customHeight="1" x14ac:dyDescent="0.25">
      <c r="A245" s="196">
        <v>9781803372600</v>
      </c>
      <c r="B245" s="139" t="s">
        <v>357</v>
      </c>
      <c r="C245" s="181" t="s">
        <v>107</v>
      </c>
      <c r="D245" s="182"/>
      <c r="E245" s="50">
        <v>12</v>
      </c>
      <c r="F245" s="55"/>
      <c r="G245" s="115">
        <f t="shared" si="5"/>
        <v>0</v>
      </c>
    </row>
    <row r="246" spans="1:7" ht="21.2" customHeight="1" x14ac:dyDescent="0.25">
      <c r="A246" s="196">
        <v>9781789589184</v>
      </c>
      <c r="B246" s="139" t="s">
        <v>358</v>
      </c>
      <c r="C246" s="181" t="s">
        <v>107</v>
      </c>
      <c r="D246" s="182"/>
      <c r="E246" s="50">
        <v>14.5</v>
      </c>
      <c r="F246" s="55"/>
      <c r="G246" s="115">
        <f t="shared" si="5"/>
        <v>0</v>
      </c>
    </row>
    <row r="247" spans="1:7" ht="21.2" customHeight="1" x14ac:dyDescent="0.25">
      <c r="A247" s="196">
        <v>9781338844764</v>
      </c>
      <c r="B247" s="139" t="s">
        <v>359</v>
      </c>
      <c r="C247" s="181" t="s">
        <v>107</v>
      </c>
      <c r="D247" s="182"/>
      <c r="E247" s="50">
        <v>15.75</v>
      </c>
      <c r="F247" s="55"/>
      <c r="G247" s="115">
        <f t="shared" si="5"/>
        <v>0</v>
      </c>
    </row>
    <row r="248" spans="1:7" ht="21.2" customHeight="1" x14ac:dyDescent="0.25">
      <c r="A248" s="196">
        <v>9781499814057</v>
      </c>
      <c r="B248" s="139" t="s">
        <v>360</v>
      </c>
      <c r="C248" s="181" t="s">
        <v>107</v>
      </c>
      <c r="D248" s="182"/>
      <c r="E248" s="50">
        <v>13.5</v>
      </c>
      <c r="F248" s="55"/>
      <c r="G248" s="115">
        <f t="shared" si="5"/>
        <v>0</v>
      </c>
    </row>
    <row r="249" spans="1:7" ht="21.2" customHeight="1" x14ac:dyDescent="0.25">
      <c r="A249" s="196">
        <v>9781803371542</v>
      </c>
      <c r="B249" s="139" t="s">
        <v>361</v>
      </c>
      <c r="C249" s="181" t="s">
        <v>107</v>
      </c>
      <c r="D249" s="182"/>
      <c r="E249" s="50">
        <v>12.5</v>
      </c>
      <c r="F249" s="55"/>
      <c r="G249" s="115">
        <f t="shared" si="5"/>
        <v>0</v>
      </c>
    </row>
    <row r="250" spans="1:7" ht="21.2" customHeight="1" x14ac:dyDescent="0.25">
      <c r="A250" s="196">
        <v>9781339035338</v>
      </c>
      <c r="B250" s="139" t="s">
        <v>362</v>
      </c>
      <c r="C250" s="181" t="s">
        <v>108</v>
      </c>
      <c r="D250" s="182"/>
      <c r="E250" s="50">
        <v>8.5</v>
      </c>
      <c r="F250" s="55"/>
      <c r="G250" s="115">
        <f t="shared" si="5"/>
        <v>0</v>
      </c>
    </row>
    <row r="251" spans="1:7" ht="21.2" customHeight="1" x14ac:dyDescent="0.25">
      <c r="A251" s="196">
        <v>9780593752548</v>
      </c>
      <c r="B251" s="139" t="s">
        <v>363</v>
      </c>
      <c r="C251" s="181" t="s">
        <v>108</v>
      </c>
      <c r="D251" s="182"/>
      <c r="E251" s="50">
        <v>13</v>
      </c>
      <c r="F251" s="55"/>
      <c r="G251" s="115">
        <f t="shared" si="5"/>
        <v>0</v>
      </c>
    </row>
    <row r="252" spans="1:7" ht="21.2" customHeight="1" x14ac:dyDescent="0.25">
      <c r="A252" s="196">
        <v>9781338896862</v>
      </c>
      <c r="B252" s="139" t="s">
        <v>364</v>
      </c>
      <c r="C252" s="181" t="s">
        <v>108</v>
      </c>
      <c r="D252" s="182"/>
      <c r="E252" s="50">
        <v>8.25</v>
      </c>
      <c r="F252" s="55"/>
      <c r="G252" s="115">
        <f t="shared" si="5"/>
        <v>0</v>
      </c>
    </row>
    <row r="253" spans="1:7" ht="21.2" customHeight="1" x14ac:dyDescent="0.25">
      <c r="A253" s="196">
        <v>9781338854046</v>
      </c>
      <c r="B253" s="139" t="s">
        <v>365</v>
      </c>
      <c r="C253" s="181" t="s">
        <v>108</v>
      </c>
      <c r="D253" s="182"/>
      <c r="E253" s="50">
        <v>10</v>
      </c>
      <c r="F253" s="55"/>
      <c r="G253" s="115">
        <f t="shared" si="5"/>
        <v>0</v>
      </c>
    </row>
    <row r="254" spans="1:7" ht="21.2" customHeight="1" x14ac:dyDescent="0.25">
      <c r="A254" s="196">
        <v>9781339034485</v>
      </c>
      <c r="B254" s="139" t="s">
        <v>366</v>
      </c>
      <c r="C254" s="181" t="s">
        <v>108</v>
      </c>
      <c r="D254" s="182"/>
      <c r="E254" s="50">
        <v>11.25</v>
      </c>
      <c r="F254" s="55"/>
      <c r="G254" s="115">
        <f t="shared" si="5"/>
        <v>0</v>
      </c>
    </row>
    <row r="255" spans="1:7" ht="21.2" customHeight="1" x14ac:dyDescent="0.25">
      <c r="A255" s="196">
        <v>9781805446248</v>
      </c>
      <c r="B255" s="139" t="s">
        <v>367</v>
      </c>
      <c r="C255" s="181" t="s">
        <v>108</v>
      </c>
      <c r="D255" s="182"/>
      <c r="E255" s="50">
        <v>13.5</v>
      </c>
      <c r="F255" s="55"/>
      <c r="G255" s="115">
        <f t="shared" si="5"/>
        <v>0</v>
      </c>
    </row>
    <row r="256" spans="1:7" ht="21.2" customHeight="1" x14ac:dyDescent="0.25">
      <c r="A256" s="196">
        <v>9781339032504</v>
      </c>
      <c r="B256" s="139" t="s">
        <v>368</v>
      </c>
      <c r="C256" s="181" t="s">
        <v>108</v>
      </c>
      <c r="D256" s="182"/>
      <c r="E256" s="50">
        <v>10.5</v>
      </c>
      <c r="F256" s="55"/>
      <c r="G256" s="115">
        <f t="shared" si="5"/>
        <v>0</v>
      </c>
    </row>
    <row r="257" spans="1:7" ht="21.2" customHeight="1" x14ac:dyDescent="0.25">
      <c r="A257" s="196">
        <v>9781339022338</v>
      </c>
      <c r="B257" s="139" t="s">
        <v>369</v>
      </c>
      <c r="C257" s="181" t="s">
        <v>100</v>
      </c>
      <c r="D257" s="182"/>
      <c r="E257" s="50">
        <v>11.25</v>
      </c>
      <c r="F257" s="55"/>
      <c r="G257" s="115">
        <f t="shared" si="5"/>
        <v>0</v>
      </c>
    </row>
    <row r="258" spans="1:7" ht="21.2" customHeight="1" x14ac:dyDescent="0.25">
      <c r="A258" s="196">
        <v>9780593621080</v>
      </c>
      <c r="B258" s="139" t="s">
        <v>370</v>
      </c>
      <c r="C258" s="181" t="s">
        <v>100</v>
      </c>
      <c r="D258" s="182"/>
      <c r="E258" s="50">
        <v>14.5</v>
      </c>
      <c r="F258" s="55"/>
      <c r="G258" s="115">
        <f t="shared" si="5"/>
        <v>0</v>
      </c>
    </row>
    <row r="259" spans="1:7" ht="21.2" customHeight="1" x14ac:dyDescent="0.25">
      <c r="A259" s="196">
        <v>9781338891928</v>
      </c>
      <c r="B259" s="139" t="s">
        <v>371</v>
      </c>
      <c r="C259" s="181" t="s">
        <v>100</v>
      </c>
      <c r="D259" s="182"/>
      <c r="E259" s="50">
        <v>8.25</v>
      </c>
      <c r="F259" s="55"/>
      <c r="G259" s="115">
        <f t="shared" si="5"/>
        <v>0</v>
      </c>
    </row>
    <row r="260" spans="1:7" ht="21.2" customHeight="1" x14ac:dyDescent="0.25">
      <c r="A260" s="196">
        <v>9781338818857</v>
      </c>
      <c r="B260" s="139" t="s">
        <v>372</v>
      </c>
      <c r="C260" s="181" t="s">
        <v>100</v>
      </c>
      <c r="D260" s="182"/>
      <c r="E260" s="50">
        <v>7.25</v>
      </c>
      <c r="F260" s="55"/>
      <c r="G260" s="115">
        <f t="shared" si="5"/>
        <v>0</v>
      </c>
    </row>
    <row r="261" spans="1:7" ht="21.2" customHeight="1" x14ac:dyDescent="0.25">
      <c r="A261" s="196">
        <v>9781338805932</v>
      </c>
      <c r="B261" s="139" t="s">
        <v>373</v>
      </c>
      <c r="C261" s="181" t="s">
        <v>100</v>
      </c>
      <c r="D261" s="182"/>
      <c r="E261" s="50">
        <v>8.25</v>
      </c>
      <c r="F261" s="55"/>
      <c r="G261" s="115">
        <f t="shared" si="5"/>
        <v>0</v>
      </c>
    </row>
    <row r="262" spans="1:7" ht="21.2" customHeight="1" x14ac:dyDescent="0.25">
      <c r="A262" s="196">
        <v>9781368084802</v>
      </c>
      <c r="B262" s="139" t="s">
        <v>374</v>
      </c>
      <c r="C262" s="181" t="s">
        <v>100</v>
      </c>
      <c r="D262" s="182"/>
      <c r="E262" s="50">
        <v>9.25</v>
      </c>
      <c r="F262" s="55"/>
      <c r="G262" s="115">
        <f t="shared" si="5"/>
        <v>0</v>
      </c>
    </row>
    <row r="263" spans="1:7" ht="21.2" customHeight="1" x14ac:dyDescent="0.25">
      <c r="A263" s="196">
        <v>9781338879117</v>
      </c>
      <c r="B263" s="139" t="s">
        <v>375</v>
      </c>
      <c r="C263" s="181" t="s">
        <v>100</v>
      </c>
      <c r="D263" s="182"/>
      <c r="E263" s="50">
        <v>8.5</v>
      </c>
      <c r="F263" s="55"/>
      <c r="G263" s="115">
        <f t="shared" si="5"/>
        <v>0</v>
      </c>
    </row>
    <row r="264" spans="1:7" ht="21.2" customHeight="1" x14ac:dyDescent="0.25">
      <c r="A264" s="196">
        <v>9781338879131</v>
      </c>
      <c r="B264" s="139" t="s">
        <v>376</v>
      </c>
      <c r="C264" s="181" t="s">
        <v>100</v>
      </c>
      <c r="D264" s="182"/>
      <c r="E264" s="50">
        <v>9.25</v>
      </c>
      <c r="F264" s="55"/>
      <c r="G264" s="115">
        <f t="shared" si="5"/>
        <v>0</v>
      </c>
    </row>
    <row r="265" spans="1:7" ht="21.2" customHeight="1" x14ac:dyDescent="0.25">
      <c r="A265" s="196">
        <v>9781443194037</v>
      </c>
      <c r="B265" s="139" t="s">
        <v>377</v>
      </c>
      <c r="C265" s="181" t="s">
        <v>100</v>
      </c>
      <c r="D265" s="182"/>
      <c r="E265" s="50">
        <v>10</v>
      </c>
      <c r="F265" s="55"/>
      <c r="G265" s="115">
        <f t="shared" si="5"/>
        <v>0</v>
      </c>
    </row>
    <row r="266" spans="1:7" ht="21.2" customHeight="1" x14ac:dyDescent="0.25">
      <c r="A266" s="196">
        <v>9781338893403</v>
      </c>
      <c r="B266" s="139" t="s">
        <v>378</v>
      </c>
      <c r="C266" s="181" t="s">
        <v>100</v>
      </c>
      <c r="D266" s="182"/>
      <c r="E266" s="50">
        <v>8</v>
      </c>
      <c r="F266" s="55"/>
      <c r="G266" s="115">
        <f t="shared" si="5"/>
        <v>0</v>
      </c>
    </row>
    <row r="267" spans="1:7" ht="21.2" customHeight="1" x14ac:dyDescent="0.25">
      <c r="A267" s="196">
        <v>9781338891065</v>
      </c>
      <c r="B267" s="139" t="s">
        <v>379</v>
      </c>
      <c r="C267" s="181" t="s">
        <v>100</v>
      </c>
      <c r="D267" s="182"/>
      <c r="E267" s="50">
        <v>11.25</v>
      </c>
      <c r="F267" s="55"/>
      <c r="G267" s="115">
        <f t="shared" si="5"/>
        <v>0</v>
      </c>
    </row>
    <row r="268" spans="1:7" ht="21.2" customHeight="1" x14ac:dyDescent="0.25">
      <c r="A268" s="196">
        <v>9781338858785</v>
      </c>
      <c r="B268" s="139" t="s">
        <v>380</v>
      </c>
      <c r="C268" s="181" t="s">
        <v>101</v>
      </c>
      <c r="D268" s="182"/>
      <c r="E268" s="50">
        <v>10.5</v>
      </c>
      <c r="F268" s="55"/>
      <c r="G268" s="115">
        <f t="shared" si="5"/>
        <v>0</v>
      </c>
    </row>
    <row r="269" spans="1:7" ht="21.2" customHeight="1" x14ac:dyDescent="0.25">
      <c r="A269" s="196">
        <v>9781772603347</v>
      </c>
      <c r="B269" s="139" t="s">
        <v>381</v>
      </c>
      <c r="C269" s="181" t="s">
        <v>101</v>
      </c>
      <c r="D269" s="152" t="s">
        <v>1040</v>
      </c>
      <c r="E269" s="50">
        <v>13.5</v>
      </c>
      <c r="F269" s="55"/>
      <c r="G269" s="115">
        <f t="shared" si="5"/>
        <v>0</v>
      </c>
    </row>
    <row r="270" spans="1:7" ht="21.2" customHeight="1" x14ac:dyDescent="0.25">
      <c r="A270" s="196">
        <v>9781338835427</v>
      </c>
      <c r="B270" s="139" t="s">
        <v>382</v>
      </c>
      <c r="C270" s="181" t="s">
        <v>57</v>
      </c>
      <c r="D270" s="182"/>
      <c r="E270" s="50">
        <v>8.5</v>
      </c>
      <c r="F270" s="55"/>
      <c r="G270" s="115">
        <f t="shared" si="5"/>
        <v>0</v>
      </c>
    </row>
    <row r="271" spans="1:7" ht="21.2" customHeight="1" x14ac:dyDescent="0.25">
      <c r="A271" s="196">
        <v>9781338863482</v>
      </c>
      <c r="B271" s="139" t="s">
        <v>383</v>
      </c>
      <c r="C271" s="181" t="s">
        <v>58</v>
      </c>
      <c r="D271" s="182"/>
      <c r="E271" s="50">
        <v>9.25</v>
      </c>
      <c r="F271" s="55"/>
      <c r="G271" s="115">
        <f t="shared" si="5"/>
        <v>0</v>
      </c>
    </row>
    <row r="272" spans="1:7" ht="21.2" customHeight="1" x14ac:dyDescent="0.25">
      <c r="A272" s="196">
        <v>9781339008608</v>
      </c>
      <c r="B272" s="139" t="s">
        <v>384</v>
      </c>
      <c r="C272" s="181" t="s">
        <v>58</v>
      </c>
      <c r="D272" s="182"/>
      <c r="E272" s="50">
        <v>9.25</v>
      </c>
      <c r="F272" s="55"/>
      <c r="G272" s="115">
        <f t="shared" si="5"/>
        <v>0</v>
      </c>
    </row>
    <row r="273" spans="1:7" ht="21.2" customHeight="1" x14ac:dyDescent="0.25">
      <c r="A273" s="196">
        <v>9781339044347</v>
      </c>
      <c r="B273" s="139" t="s">
        <v>385</v>
      </c>
      <c r="C273" s="181" t="s">
        <v>58</v>
      </c>
      <c r="D273" s="182"/>
      <c r="E273" s="50">
        <v>9.75</v>
      </c>
      <c r="F273" s="55"/>
      <c r="G273" s="115">
        <f t="shared" si="5"/>
        <v>0</v>
      </c>
    </row>
    <row r="274" spans="1:7" ht="21.2" customHeight="1" x14ac:dyDescent="0.25">
      <c r="A274" s="196">
        <v>9781339018102</v>
      </c>
      <c r="B274" s="139" t="s">
        <v>386</v>
      </c>
      <c r="C274" s="181" t="s">
        <v>58</v>
      </c>
      <c r="D274" s="182"/>
      <c r="E274" s="50">
        <v>9.25</v>
      </c>
      <c r="F274" s="55"/>
      <c r="G274" s="115">
        <f t="shared" si="5"/>
        <v>0</v>
      </c>
    </row>
    <row r="275" spans="1:7" ht="21.2" customHeight="1" x14ac:dyDescent="0.25">
      <c r="A275" s="196">
        <v>9781338834123</v>
      </c>
      <c r="B275" s="139" t="s">
        <v>387</v>
      </c>
      <c r="C275" s="181" t="s">
        <v>58</v>
      </c>
      <c r="D275" s="182"/>
      <c r="E275" s="50">
        <v>8.25</v>
      </c>
      <c r="F275" s="55"/>
      <c r="G275" s="115">
        <f t="shared" si="5"/>
        <v>0</v>
      </c>
    </row>
    <row r="276" spans="1:7" ht="21.2" customHeight="1" x14ac:dyDescent="0.25">
      <c r="A276" s="196">
        <v>9781339042169</v>
      </c>
      <c r="B276" s="139" t="s">
        <v>388</v>
      </c>
      <c r="C276" s="181" t="s">
        <v>58</v>
      </c>
      <c r="D276" s="182"/>
      <c r="E276" s="50">
        <v>8.25</v>
      </c>
      <c r="F276" s="55"/>
      <c r="G276" s="115">
        <f t="shared" si="5"/>
        <v>0</v>
      </c>
    </row>
    <row r="277" spans="1:7" ht="21.2" customHeight="1" x14ac:dyDescent="0.25">
      <c r="A277" s="196">
        <v>9781443195843</v>
      </c>
      <c r="B277" s="139" t="s">
        <v>389</v>
      </c>
      <c r="C277" s="181" t="s">
        <v>58</v>
      </c>
      <c r="D277" s="152" t="s">
        <v>1040</v>
      </c>
      <c r="E277" s="50">
        <v>15.5</v>
      </c>
      <c r="F277" s="55"/>
      <c r="G277" s="115">
        <f t="shared" si="5"/>
        <v>0</v>
      </c>
    </row>
    <row r="278" spans="1:7" ht="21.2" customHeight="1" x14ac:dyDescent="0.25">
      <c r="A278" s="196">
        <v>9781338865561</v>
      </c>
      <c r="B278" s="139" t="s">
        <v>390</v>
      </c>
      <c r="C278" s="181" t="s">
        <v>59</v>
      </c>
      <c r="D278" s="182"/>
      <c r="E278" s="50">
        <v>10.5</v>
      </c>
      <c r="F278" s="55"/>
      <c r="G278" s="115">
        <f t="shared" si="5"/>
        <v>0</v>
      </c>
    </row>
    <row r="279" spans="1:7" ht="21.2" customHeight="1" x14ac:dyDescent="0.25">
      <c r="A279" s="196">
        <v>9781338871418</v>
      </c>
      <c r="B279" s="139" t="s">
        <v>391</v>
      </c>
      <c r="C279" s="181" t="s">
        <v>59</v>
      </c>
      <c r="D279" s="182"/>
      <c r="E279" s="50">
        <v>13.5</v>
      </c>
      <c r="F279" s="55"/>
      <c r="G279" s="115">
        <f t="shared" si="5"/>
        <v>0</v>
      </c>
    </row>
    <row r="280" spans="1:7" ht="21.2" customHeight="1" x14ac:dyDescent="0.25">
      <c r="A280" s="196">
        <v>9781338825183</v>
      </c>
      <c r="B280" s="139" t="s">
        <v>392</v>
      </c>
      <c r="C280" s="181" t="s">
        <v>60</v>
      </c>
      <c r="D280" s="182"/>
      <c r="E280" s="50">
        <v>14.5</v>
      </c>
      <c r="F280" s="55"/>
      <c r="G280" s="115">
        <f t="shared" si="5"/>
        <v>0</v>
      </c>
    </row>
    <row r="281" spans="1:7" ht="21.2" customHeight="1" x14ac:dyDescent="0.25">
      <c r="A281" s="196">
        <v>9781339012414</v>
      </c>
      <c r="B281" s="139" t="s">
        <v>393</v>
      </c>
      <c r="C281" s="181" t="s">
        <v>49</v>
      </c>
      <c r="D281" s="182"/>
      <c r="E281" s="50">
        <v>10.5</v>
      </c>
      <c r="F281" s="55"/>
      <c r="G281" s="115">
        <f t="shared" si="5"/>
        <v>0</v>
      </c>
    </row>
    <row r="282" spans="1:7" ht="21.2" customHeight="1" x14ac:dyDescent="0.25">
      <c r="A282" s="196">
        <v>9781338845099</v>
      </c>
      <c r="B282" s="139" t="s">
        <v>394</v>
      </c>
      <c r="C282" s="181" t="s">
        <v>49</v>
      </c>
      <c r="D282" s="182"/>
      <c r="E282" s="50">
        <v>17.75</v>
      </c>
      <c r="F282" s="55"/>
      <c r="G282" s="115">
        <f t="shared" si="5"/>
        <v>0</v>
      </c>
    </row>
    <row r="283" spans="1:7" ht="21.2" customHeight="1" x14ac:dyDescent="0.25">
      <c r="A283" s="196">
        <v>9781338888232</v>
      </c>
      <c r="B283" s="139" t="s">
        <v>395</v>
      </c>
      <c r="C283" s="181" t="s">
        <v>52</v>
      </c>
      <c r="D283" s="182"/>
      <c r="E283" s="50">
        <v>17.75</v>
      </c>
      <c r="F283" s="55"/>
      <c r="G283" s="115">
        <f t="shared" si="5"/>
        <v>0</v>
      </c>
    </row>
    <row r="284" spans="1:7" ht="21.2" customHeight="1" x14ac:dyDescent="0.25">
      <c r="A284" s="196">
        <v>9781975312817</v>
      </c>
      <c r="B284" s="139" t="s">
        <v>396</v>
      </c>
      <c r="C284" s="181" t="s">
        <v>52</v>
      </c>
      <c r="D284" s="152" t="s">
        <v>1040</v>
      </c>
      <c r="E284" s="50">
        <v>10</v>
      </c>
      <c r="F284" s="55"/>
      <c r="G284" s="115">
        <f t="shared" si="5"/>
        <v>0</v>
      </c>
    </row>
    <row r="285" spans="1:7" ht="21.2" customHeight="1" x14ac:dyDescent="0.25">
      <c r="A285" s="196">
        <v>9781338832686</v>
      </c>
      <c r="B285" s="139" t="s">
        <v>397</v>
      </c>
      <c r="C285" s="181" t="s">
        <v>61</v>
      </c>
      <c r="D285" s="182"/>
      <c r="E285" s="50">
        <v>10</v>
      </c>
      <c r="F285" s="55"/>
      <c r="G285" s="115">
        <f t="shared" si="5"/>
        <v>0</v>
      </c>
    </row>
    <row r="286" spans="1:7" ht="21.2" customHeight="1" x14ac:dyDescent="0.25">
      <c r="A286" s="196">
        <v>9780593378472</v>
      </c>
      <c r="B286" s="139" t="s">
        <v>398</v>
      </c>
      <c r="C286" s="181" t="s">
        <v>50</v>
      </c>
      <c r="D286" s="182"/>
      <c r="E286" s="50">
        <v>11.5</v>
      </c>
      <c r="F286" s="55"/>
      <c r="G286" s="115">
        <f t="shared" si="5"/>
        <v>0</v>
      </c>
    </row>
    <row r="287" spans="1:7" ht="21.2" customHeight="1" x14ac:dyDescent="0.25">
      <c r="A287" s="196">
        <v>9781338732399</v>
      </c>
      <c r="B287" s="139" t="s">
        <v>399</v>
      </c>
      <c r="C287" s="181" t="s">
        <v>50</v>
      </c>
      <c r="D287" s="182"/>
      <c r="E287" s="50">
        <v>9</v>
      </c>
      <c r="F287" s="55"/>
      <c r="G287" s="115">
        <f t="shared" si="5"/>
        <v>0</v>
      </c>
    </row>
    <row r="288" spans="1:7" ht="21.2" customHeight="1" x14ac:dyDescent="0.25">
      <c r="A288" s="196">
        <v>9781506747040</v>
      </c>
      <c r="B288" s="139" t="s">
        <v>400</v>
      </c>
      <c r="C288" s="181" t="s">
        <v>103</v>
      </c>
      <c r="D288" s="182"/>
      <c r="E288" s="50">
        <v>17.75</v>
      </c>
      <c r="F288" s="55"/>
      <c r="G288" s="115">
        <f t="shared" si="5"/>
        <v>0</v>
      </c>
    </row>
    <row r="289" spans="1:7" ht="21.2" customHeight="1" x14ac:dyDescent="0.25">
      <c r="A289" s="196">
        <v>9781339041391</v>
      </c>
      <c r="B289" s="139" t="s">
        <v>401</v>
      </c>
      <c r="C289" s="181" t="s">
        <v>103</v>
      </c>
      <c r="D289" s="182"/>
      <c r="E289" s="50">
        <v>19</v>
      </c>
      <c r="F289" s="55"/>
      <c r="G289" s="115">
        <f t="shared" si="5"/>
        <v>0</v>
      </c>
    </row>
    <row r="290" spans="1:7" ht="21.2" customHeight="1" x14ac:dyDescent="0.25">
      <c r="A290" s="196">
        <v>9781338833720</v>
      </c>
      <c r="B290" s="139" t="s">
        <v>402</v>
      </c>
      <c r="C290" s="181" t="s">
        <v>103</v>
      </c>
      <c r="D290" s="182"/>
      <c r="E290" s="50">
        <v>10</v>
      </c>
      <c r="F290" s="55"/>
      <c r="G290" s="115">
        <f t="shared" si="5"/>
        <v>0</v>
      </c>
    </row>
    <row r="291" spans="1:7" ht="21.2" customHeight="1" x14ac:dyDescent="0.25">
      <c r="A291" s="196">
        <v>9780593382462</v>
      </c>
      <c r="B291" s="139" t="s">
        <v>403</v>
      </c>
      <c r="C291" s="181" t="s">
        <v>103</v>
      </c>
      <c r="D291" s="182"/>
      <c r="E291" s="50">
        <v>14.5</v>
      </c>
      <c r="F291" s="55"/>
      <c r="G291" s="115">
        <f t="shared" si="5"/>
        <v>0</v>
      </c>
    </row>
    <row r="292" spans="1:7" ht="21.2" customHeight="1" x14ac:dyDescent="0.25">
      <c r="A292" s="196">
        <v>9781339039237</v>
      </c>
      <c r="B292" s="139" t="s">
        <v>404</v>
      </c>
      <c r="C292" s="181" t="s">
        <v>104</v>
      </c>
      <c r="D292" s="182"/>
      <c r="E292" s="50">
        <v>15.5</v>
      </c>
      <c r="F292" s="55"/>
      <c r="G292" s="115">
        <f t="shared" si="5"/>
        <v>0</v>
      </c>
    </row>
    <row r="293" spans="1:7" ht="21.2" customHeight="1" x14ac:dyDescent="0.25">
      <c r="A293" s="196">
        <v>9781339036564</v>
      </c>
      <c r="B293" s="139" t="s">
        <v>405</v>
      </c>
      <c r="C293" s="181" t="s">
        <v>104</v>
      </c>
      <c r="D293" s="182"/>
      <c r="E293" s="50">
        <v>12</v>
      </c>
      <c r="F293" s="55"/>
      <c r="G293" s="115">
        <f t="shared" si="5"/>
        <v>0</v>
      </c>
    </row>
    <row r="294" spans="1:7" ht="21.2" customHeight="1" x14ac:dyDescent="0.25">
      <c r="A294" s="196">
        <v>9781039701199</v>
      </c>
      <c r="B294" s="139" t="s">
        <v>406</v>
      </c>
      <c r="C294" s="181" t="s">
        <v>104</v>
      </c>
      <c r="D294" s="152" t="s">
        <v>1040</v>
      </c>
      <c r="E294" s="50">
        <v>12.5</v>
      </c>
      <c r="F294" s="55"/>
      <c r="G294" s="115">
        <f t="shared" si="5"/>
        <v>0</v>
      </c>
    </row>
    <row r="295" spans="1:7" ht="21.2" customHeight="1" x14ac:dyDescent="0.25">
      <c r="A295" s="196">
        <v>9781338775891</v>
      </c>
      <c r="B295" s="139" t="s">
        <v>407</v>
      </c>
      <c r="C295" s="181" t="s">
        <v>54</v>
      </c>
      <c r="D295" s="182"/>
      <c r="E295" s="50">
        <v>15</v>
      </c>
      <c r="F295" s="55"/>
      <c r="G295" s="115">
        <f t="shared" si="5"/>
        <v>0</v>
      </c>
    </row>
    <row r="296" spans="1:7" ht="21.2" customHeight="1" x14ac:dyDescent="0.25">
      <c r="A296" s="196">
        <v>9781443193139</v>
      </c>
      <c r="B296" s="139" t="s">
        <v>408</v>
      </c>
      <c r="C296" s="181" t="s">
        <v>54</v>
      </c>
      <c r="D296" s="152" t="s">
        <v>1040</v>
      </c>
      <c r="E296" s="50">
        <v>10</v>
      </c>
      <c r="F296" s="55"/>
      <c r="G296" s="115">
        <f t="shared" si="5"/>
        <v>0</v>
      </c>
    </row>
    <row r="297" spans="1:7" ht="21.2" customHeight="1" x14ac:dyDescent="0.25">
      <c r="A297" s="196">
        <v>9781443193115</v>
      </c>
      <c r="B297" s="139" t="s">
        <v>409</v>
      </c>
      <c r="C297" s="181" t="s">
        <v>105</v>
      </c>
      <c r="D297" s="152" t="s">
        <v>1040</v>
      </c>
      <c r="E297" s="50">
        <v>11.5</v>
      </c>
      <c r="F297" s="55"/>
      <c r="G297" s="115">
        <f t="shared" si="5"/>
        <v>0</v>
      </c>
    </row>
    <row r="298" spans="1:7" ht="21.2" customHeight="1" x14ac:dyDescent="0.25">
      <c r="A298" s="196">
        <v>9781338889055</v>
      </c>
      <c r="B298" s="139" t="s">
        <v>410</v>
      </c>
      <c r="C298" s="181" t="s">
        <v>105</v>
      </c>
      <c r="D298" s="152" t="s">
        <v>1040</v>
      </c>
      <c r="E298" s="50">
        <v>17.75</v>
      </c>
      <c r="F298" s="55"/>
      <c r="G298" s="115">
        <f t="shared" si="5"/>
        <v>0</v>
      </c>
    </row>
    <row r="299" spans="1:7" ht="21.2" customHeight="1" x14ac:dyDescent="0.25">
      <c r="A299" s="196">
        <v>9781339002880</v>
      </c>
      <c r="B299" s="139" t="s">
        <v>411</v>
      </c>
      <c r="C299" s="181" t="s">
        <v>105</v>
      </c>
      <c r="D299" s="182"/>
      <c r="E299" s="50">
        <v>18.75</v>
      </c>
      <c r="F299" s="55"/>
      <c r="G299" s="115">
        <f t="shared" si="5"/>
        <v>0</v>
      </c>
    </row>
    <row r="300" spans="1:7" ht="21.2" customHeight="1" x14ac:dyDescent="0.25">
      <c r="A300" s="196">
        <v>9781339030753</v>
      </c>
      <c r="B300" s="139" t="s">
        <v>412</v>
      </c>
      <c r="C300" s="181" t="s">
        <v>105</v>
      </c>
      <c r="D300" s="182"/>
      <c r="E300" s="50">
        <v>14.5</v>
      </c>
      <c r="F300" s="55"/>
      <c r="G300" s="115">
        <f t="shared" si="5"/>
        <v>0</v>
      </c>
    </row>
    <row r="301" spans="1:7" ht="21.2" customHeight="1" x14ac:dyDescent="0.25">
      <c r="A301" s="196">
        <v>9781338818796</v>
      </c>
      <c r="B301" s="139" t="s">
        <v>413</v>
      </c>
      <c r="C301" s="181" t="s">
        <v>105</v>
      </c>
      <c r="D301" s="182"/>
      <c r="E301" s="50">
        <v>12</v>
      </c>
      <c r="F301" s="55"/>
      <c r="G301" s="115">
        <f t="shared" si="5"/>
        <v>0</v>
      </c>
    </row>
    <row r="302" spans="1:7" ht="21.2" customHeight="1" x14ac:dyDescent="0.25">
      <c r="A302" s="196">
        <v>9781339053752</v>
      </c>
      <c r="B302" s="139" t="s">
        <v>414</v>
      </c>
      <c r="C302" s="181" t="s">
        <v>105</v>
      </c>
      <c r="D302" s="182"/>
      <c r="E302" s="50">
        <v>12.5</v>
      </c>
      <c r="F302" s="55"/>
      <c r="G302" s="115">
        <f t="shared" si="5"/>
        <v>0</v>
      </c>
    </row>
    <row r="303" spans="1:7" ht="21.2" customHeight="1" x14ac:dyDescent="0.35">
      <c r="A303" s="239" t="s">
        <v>332</v>
      </c>
      <c r="B303" s="240"/>
      <c r="C303" s="240"/>
      <c r="D303" s="240"/>
      <c r="E303" s="240"/>
      <c r="F303" s="240"/>
      <c r="G303" s="241"/>
    </row>
    <row r="304" spans="1:7" ht="21.2" customHeight="1" x14ac:dyDescent="0.25">
      <c r="A304" s="196">
        <v>9781443163361</v>
      </c>
      <c r="B304" s="139" t="s">
        <v>265</v>
      </c>
      <c r="C304" s="181" t="s">
        <v>106</v>
      </c>
      <c r="D304" s="152" t="s">
        <v>1040</v>
      </c>
      <c r="E304" s="50">
        <v>10</v>
      </c>
      <c r="F304" s="55"/>
      <c r="G304" s="115">
        <f>+F304*E304</f>
        <v>0</v>
      </c>
    </row>
    <row r="305" spans="1:7" ht="21.2" customHeight="1" x14ac:dyDescent="0.25">
      <c r="A305" s="196">
        <v>9781443189644</v>
      </c>
      <c r="B305" s="139" t="s">
        <v>266</v>
      </c>
      <c r="C305" s="181" t="s">
        <v>106</v>
      </c>
      <c r="D305" s="182"/>
      <c r="E305" s="50">
        <v>7</v>
      </c>
      <c r="F305" s="55"/>
      <c r="G305" s="115">
        <f t="shared" ref="G305:G370" si="6">+F305*E305</f>
        <v>0</v>
      </c>
    </row>
    <row r="306" spans="1:7" ht="21.2" customHeight="1" x14ac:dyDescent="0.25">
      <c r="A306" s="196">
        <v>9781443169585</v>
      </c>
      <c r="B306" s="139" t="s">
        <v>267</v>
      </c>
      <c r="C306" s="181" t="s">
        <v>106</v>
      </c>
      <c r="D306" s="182"/>
      <c r="E306" s="50">
        <v>7</v>
      </c>
      <c r="F306" s="55"/>
      <c r="G306" s="115">
        <f t="shared" si="6"/>
        <v>0</v>
      </c>
    </row>
    <row r="307" spans="1:7" ht="21.2" customHeight="1" x14ac:dyDescent="0.25">
      <c r="A307" s="196">
        <v>9781443198318</v>
      </c>
      <c r="B307" s="139" t="s">
        <v>268</v>
      </c>
      <c r="C307" s="181" t="s">
        <v>106</v>
      </c>
      <c r="D307" s="182"/>
      <c r="E307" s="50">
        <v>8.25</v>
      </c>
      <c r="F307" s="55"/>
      <c r="G307" s="115">
        <f t="shared" si="6"/>
        <v>0</v>
      </c>
    </row>
    <row r="308" spans="1:7" ht="21.2" customHeight="1" x14ac:dyDescent="0.25">
      <c r="A308" s="196">
        <v>9781039701335</v>
      </c>
      <c r="B308" s="139" t="s">
        <v>269</v>
      </c>
      <c r="C308" s="181" t="s">
        <v>106</v>
      </c>
      <c r="D308" s="182"/>
      <c r="E308" s="50">
        <v>9.25</v>
      </c>
      <c r="F308" s="55"/>
      <c r="G308" s="115">
        <f t="shared" si="6"/>
        <v>0</v>
      </c>
    </row>
    <row r="309" spans="1:7" ht="21.2" customHeight="1" x14ac:dyDescent="0.25">
      <c r="A309" s="196">
        <v>9781039710573</v>
      </c>
      <c r="B309" s="139" t="s">
        <v>270</v>
      </c>
      <c r="C309" s="181" t="s">
        <v>123</v>
      </c>
      <c r="D309" s="182"/>
      <c r="E309" s="50">
        <v>9.25</v>
      </c>
      <c r="F309" s="55"/>
      <c r="G309" s="115">
        <f t="shared" si="6"/>
        <v>0</v>
      </c>
    </row>
    <row r="310" spans="1:7" ht="21.2" customHeight="1" x14ac:dyDescent="0.25">
      <c r="A310" s="196">
        <v>9781039709713</v>
      </c>
      <c r="B310" s="139" t="s">
        <v>271</v>
      </c>
      <c r="C310" s="181" t="s">
        <v>123</v>
      </c>
      <c r="D310" s="182"/>
      <c r="E310" s="50">
        <v>9.25</v>
      </c>
      <c r="F310" s="55"/>
      <c r="G310" s="115">
        <f t="shared" si="6"/>
        <v>0</v>
      </c>
    </row>
    <row r="311" spans="1:7" ht="21.2" customHeight="1" x14ac:dyDescent="0.25">
      <c r="A311" s="196">
        <v>9781443163705</v>
      </c>
      <c r="B311" s="139" t="s">
        <v>272</v>
      </c>
      <c r="C311" s="181" t="s">
        <v>100</v>
      </c>
      <c r="D311" s="152" t="s">
        <v>1040</v>
      </c>
      <c r="E311" s="50">
        <v>9</v>
      </c>
      <c r="F311" s="55"/>
      <c r="G311" s="115">
        <f t="shared" si="6"/>
        <v>0</v>
      </c>
    </row>
    <row r="312" spans="1:7" ht="21.2" customHeight="1" x14ac:dyDescent="0.25">
      <c r="A312" s="196">
        <v>9781443198295</v>
      </c>
      <c r="B312" s="139" t="s">
        <v>273</v>
      </c>
      <c r="C312" s="181" t="s">
        <v>100</v>
      </c>
      <c r="D312" s="182"/>
      <c r="E312" s="50">
        <v>9.25</v>
      </c>
      <c r="F312" s="55"/>
      <c r="G312" s="115">
        <f t="shared" si="6"/>
        <v>0</v>
      </c>
    </row>
    <row r="313" spans="1:7" ht="21.2" customHeight="1" x14ac:dyDescent="0.25">
      <c r="A313" s="196">
        <v>9781443198288</v>
      </c>
      <c r="B313" s="139" t="s">
        <v>274</v>
      </c>
      <c r="C313" s="181" t="s">
        <v>100</v>
      </c>
      <c r="D313" s="182"/>
      <c r="E313" s="50">
        <v>9.25</v>
      </c>
      <c r="F313" s="55"/>
      <c r="G313" s="115">
        <f t="shared" si="6"/>
        <v>0</v>
      </c>
    </row>
    <row r="314" spans="1:7" ht="21.2" customHeight="1" x14ac:dyDescent="0.25">
      <c r="A314" s="196">
        <v>9781443198790</v>
      </c>
      <c r="B314" s="139" t="s">
        <v>275</v>
      </c>
      <c r="C314" s="181" t="s">
        <v>100</v>
      </c>
      <c r="D314" s="182"/>
      <c r="E314" s="50">
        <v>9.25</v>
      </c>
      <c r="F314" s="55"/>
      <c r="G314" s="115">
        <f t="shared" si="6"/>
        <v>0</v>
      </c>
    </row>
    <row r="315" spans="1:7" ht="21.2" customHeight="1" x14ac:dyDescent="0.25">
      <c r="A315" s="196">
        <v>9781443181334</v>
      </c>
      <c r="B315" s="139" t="s">
        <v>276</v>
      </c>
      <c r="C315" s="181" t="s">
        <v>100</v>
      </c>
      <c r="D315" s="182"/>
      <c r="E315" s="50">
        <v>9</v>
      </c>
      <c r="F315" s="55"/>
      <c r="G315" s="115">
        <f t="shared" si="6"/>
        <v>0</v>
      </c>
    </row>
    <row r="316" spans="1:7" ht="21.2" customHeight="1" x14ac:dyDescent="0.25">
      <c r="A316" s="196">
        <v>9781443185837</v>
      </c>
      <c r="B316" s="139" t="s">
        <v>277</v>
      </c>
      <c r="C316" s="181" t="s">
        <v>100</v>
      </c>
      <c r="D316" s="182"/>
      <c r="E316" s="50">
        <v>9</v>
      </c>
      <c r="F316" s="55"/>
      <c r="G316" s="115">
        <f t="shared" si="6"/>
        <v>0</v>
      </c>
    </row>
    <row r="317" spans="1:7" ht="21.2" customHeight="1" x14ac:dyDescent="0.25">
      <c r="A317" s="196">
        <v>9781443180313</v>
      </c>
      <c r="B317" s="139" t="s">
        <v>278</v>
      </c>
      <c r="C317" s="181" t="s">
        <v>100</v>
      </c>
      <c r="D317" s="152" t="s">
        <v>1040</v>
      </c>
      <c r="E317" s="50">
        <v>10</v>
      </c>
      <c r="F317" s="55"/>
      <c r="G317" s="115">
        <f t="shared" si="6"/>
        <v>0</v>
      </c>
    </row>
    <row r="318" spans="1:7" ht="21.2" customHeight="1" x14ac:dyDescent="0.25">
      <c r="A318" s="196">
        <v>9781039701298</v>
      </c>
      <c r="B318" s="139" t="s">
        <v>279</v>
      </c>
      <c r="C318" s="181" t="s">
        <v>100</v>
      </c>
      <c r="D318" s="182"/>
      <c r="E318" s="50">
        <v>10</v>
      </c>
      <c r="F318" s="55"/>
      <c r="G318" s="115">
        <f t="shared" si="6"/>
        <v>0</v>
      </c>
    </row>
    <row r="319" spans="1:7" ht="21.2" customHeight="1" x14ac:dyDescent="0.25">
      <c r="A319" s="196">
        <v>9781443195232</v>
      </c>
      <c r="B319" s="139" t="s">
        <v>280</v>
      </c>
      <c r="C319" s="181" t="s">
        <v>100</v>
      </c>
      <c r="D319" s="182"/>
      <c r="E319" s="50">
        <v>10</v>
      </c>
      <c r="F319" s="55"/>
      <c r="G319" s="115">
        <f t="shared" si="6"/>
        <v>0</v>
      </c>
    </row>
    <row r="320" spans="1:7" ht="21.2" customHeight="1" x14ac:dyDescent="0.25">
      <c r="A320" s="196">
        <v>9781443164405</v>
      </c>
      <c r="B320" s="139" t="s">
        <v>281</v>
      </c>
      <c r="C320" s="181" t="s">
        <v>100</v>
      </c>
      <c r="D320" s="182"/>
      <c r="E320" s="50">
        <v>8.25</v>
      </c>
      <c r="F320" s="55"/>
      <c r="G320" s="115">
        <f t="shared" si="6"/>
        <v>0</v>
      </c>
    </row>
    <row r="321" spans="1:7" ht="21.2" customHeight="1" x14ac:dyDescent="0.25">
      <c r="A321" s="196">
        <v>9781443168205</v>
      </c>
      <c r="B321" s="139" t="s">
        <v>282</v>
      </c>
      <c r="C321" s="181" t="s">
        <v>100</v>
      </c>
      <c r="D321" s="182"/>
      <c r="E321" s="50">
        <v>8.25</v>
      </c>
      <c r="F321" s="55"/>
      <c r="G321" s="115">
        <f t="shared" si="6"/>
        <v>0</v>
      </c>
    </row>
    <row r="322" spans="1:7" ht="21.2" customHeight="1" x14ac:dyDescent="0.25">
      <c r="A322" s="196">
        <v>9781773883502</v>
      </c>
      <c r="B322" s="139" t="s">
        <v>283</v>
      </c>
      <c r="C322" s="181" t="s">
        <v>100</v>
      </c>
      <c r="D322" s="152" t="s">
        <v>1040</v>
      </c>
      <c r="E322" s="50">
        <v>10</v>
      </c>
      <c r="F322" s="55"/>
      <c r="G322" s="115">
        <f t="shared" si="6"/>
        <v>0</v>
      </c>
    </row>
    <row r="323" spans="1:7" ht="21.2" customHeight="1" x14ac:dyDescent="0.25">
      <c r="A323" s="196">
        <v>9781443180542</v>
      </c>
      <c r="B323" s="139" t="s">
        <v>284</v>
      </c>
      <c r="C323" s="181" t="s">
        <v>100</v>
      </c>
      <c r="D323" s="182"/>
      <c r="E323" s="50">
        <v>9</v>
      </c>
      <c r="F323" s="55"/>
      <c r="G323" s="115">
        <f t="shared" si="6"/>
        <v>0</v>
      </c>
    </row>
    <row r="324" spans="1:7" ht="21.2" customHeight="1" x14ac:dyDescent="0.25">
      <c r="A324" s="196">
        <v>9781039700772</v>
      </c>
      <c r="B324" s="139" t="s">
        <v>285</v>
      </c>
      <c r="C324" s="181" t="s">
        <v>100</v>
      </c>
      <c r="D324" s="182"/>
      <c r="E324" s="50">
        <v>9.25</v>
      </c>
      <c r="F324" s="55"/>
      <c r="G324" s="115">
        <f t="shared" si="6"/>
        <v>0</v>
      </c>
    </row>
    <row r="325" spans="1:7" ht="21.2" customHeight="1" x14ac:dyDescent="0.25">
      <c r="A325" s="196">
        <v>9782898070815</v>
      </c>
      <c r="B325" s="139" t="s">
        <v>286</v>
      </c>
      <c r="C325" s="181" t="s">
        <v>100</v>
      </c>
      <c r="D325" s="152" t="s">
        <v>1040</v>
      </c>
      <c r="E325" s="50">
        <v>9.25</v>
      </c>
      <c r="F325" s="55"/>
      <c r="G325" s="115">
        <f t="shared" si="6"/>
        <v>0</v>
      </c>
    </row>
    <row r="326" spans="1:7" ht="21.2" customHeight="1" x14ac:dyDescent="0.25">
      <c r="A326" s="196">
        <v>9782898070822</v>
      </c>
      <c r="B326" s="139" t="s">
        <v>287</v>
      </c>
      <c r="C326" s="181" t="s">
        <v>100</v>
      </c>
      <c r="D326" s="152" t="s">
        <v>1040</v>
      </c>
      <c r="E326" s="50">
        <v>9.25</v>
      </c>
      <c r="F326" s="55"/>
      <c r="G326" s="115">
        <f t="shared" si="6"/>
        <v>0</v>
      </c>
    </row>
    <row r="327" spans="1:7" ht="21.2" customHeight="1" x14ac:dyDescent="0.25">
      <c r="A327" s="196">
        <v>9781443129435</v>
      </c>
      <c r="B327" s="139" t="s">
        <v>288</v>
      </c>
      <c r="C327" s="181" t="s">
        <v>100</v>
      </c>
      <c r="D327" s="152" t="s">
        <v>1040</v>
      </c>
      <c r="E327" s="50">
        <v>7</v>
      </c>
      <c r="F327" s="55"/>
      <c r="G327" s="115">
        <f t="shared" si="6"/>
        <v>0</v>
      </c>
    </row>
    <row r="328" spans="1:7" ht="21.2" customHeight="1" x14ac:dyDescent="0.25">
      <c r="A328" s="196">
        <v>9782897518547</v>
      </c>
      <c r="B328" s="139" t="s">
        <v>289</v>
      </c>
      <c r="C328" s="181" t="s">
        <v>100</v>
      </c>
      <c r="D328" s="152" t="s">
        <v>1040</v>
      </c>
      <c r="E328" s="50">
        <v>9.25</v>
      </c>
      <c r="F328" s="55"/>
      <c r="G328" s="115">
        <f t="shared" si="6"/>
        <v>0</v>
      </c>
    </row>
    <row r="329" spans="1:7" ht="21.2" customHeight="1" x14ac:dyDescent="0.25">
      <c r="A329" s="196">
        <v>9781443197687</v>
      </c>
      <c r="B329" s="139" t="s">
        <v>290</v>
      </c>
      <c r="C329" s="181" t="s">
        <v>100</v>
      </c>
      <c r="D329" s="182"/>
      <c r="E329" s="50">
        <v>10</v>
      </c>
      <c r="F329" s="55"/>
      <c r="G329" s="115">
        <f t="shared" si="6"/>
        <v>0</v>
      </c>
    </row>
    <row r="330" spans="1:7" ht="21.2" customHeight="1" x14ac:dyDescent="0.25">
      <c r="A330" s="196">
        <v>9781039709720</v>
      </c>
      <c r="B330" s="139" t="s">
        <v>291</v>
      </c>
      <c r="C330" s="181" t="s">
        <v>100</v>
      </c>
      <c r="D330" s="182"/>
      <c r="E330" s="50">
        <v>9.25</v>
      </c>
      <c r="F330" s="55"/>
      <c r="G330" s="115">
        <f t="shared" si="6"/>
        <v>0</v>
      </c>
    </row>
    <row r="331" spans="1:7" ht="21.2" customHeight="1" x14ac:dyDescent="0.25">
      <c r="A331" s="196">
        <v>9781039703384</v>
      </c>
      <c r="B331" s="139" t="s">
        <v>292</v>
      </c>
      <c r="C331" s="181" t="s">
        <v>100</v>
      </c>
      <c r="D331" s="182"/>
      <c r="E331" s="50">
        <v>9.25</v>
      </c>
      <c r="F331" s="55"/>
      <c r="G331" s="115">
        <f t="shared" si="6"/>
        <v>0</v>
      </c>
    </row>
    <row r="332" spans="1:7" ht="21.2" customHeight="1" x14ac:dyDescent="0.25">
      <c r="A332" s="196">
        <v>9781039704305</v>
      </c>
      <c r="B332" s="139" t="s">
        <v>293</v>
      </c>
      <c r="C332" s="181" t="s">
        <v>100</v>
      </c>
      <c r="D332" s="182"/>
      <c r="E332" s="50">
        <v>9.25</v>
      </c>
      <c r="F332" s="55"/>
      <c r="G332" s="115">
        <f t="shared" si="6"/>
        <v>0</v>
      </c>
    </row>
    <row r="333" spans="1:7" ht="21.2" customHeight="1" x14ac:dyDescent="0.25">
      <c r="A333" s="196">
        <v>9781039703377</v>
      </c>
      <c r="B333" s="139" t="s">
        <v>294</v>
      </c>
      <c r="C333" s="181" t="s">
        <v>100</v>
      </c>
      <c r="D333" s="182"/>
      <c r="E333" s="50">
        <v>9.25</v>
      </c>
      <c r="F333" s="55"/>
      <c r="G333" s="115">
        <f t="shared" si="6"/>
        <v>0</v>
      </c>
    </row>
    <row r="334" spans="1:7" ht="21.2" customHeight="1" x14ac:dyDescent="0.25">
      <c r="A334" s="196">
        <v>9781443199193</v>
      </c>
      <c r="B334" s="139" t="s">
        <v>295</v>
      </c>
      <c r="C334" s="181" t="s">
        <v>100</v>
      </c>
      <c r="D334" s="182"/>
      <c r="E334" s="50">
        <v>10</v>
      </c>
      <c r="F334" s="55"/>
      <c r="G334" s="115">
        <f t="shared" si="6"/>
        <v>0</v>
      </c>
    </row>
    <row r="335" spans="1:7" ht="21.2" customHeight="1" x14ac:dyDescent="0.25">
      <c r="A335" s="196">
        <v>9781443164580</v>
      </c>
      <c r="B335" s="139" t="s">
        <v>296</v>
      </c>
      <c r="C335" s="181" t="s">
        <v>100</v>
      </c>
      <c r="D335" s="152" t="s">
        <v>1040</v>
      </c>
      <c r="E335" s="50">
        <v>8</v>
      </c>
      <c r="F335" s="55"/>
      <c r="G335" s="115">
        <f t="shared" si="6"/>
        <v>0</v>
      </c>
    </row>
    <row r="336" spans="1:7" ht="21.2" customHeight="1" x14ac:dyDescent="0.25">
      <c r="A336" s="196">
        <v>9781443177672</v>
      </c>
      <c r="B336" s="139" t="s">
        <v>297</v>
      </c>
      <c r="C336" s="181" t="s">
        <v>100</v>
      </c>
      <c r="D336" s="182"/>
      <c r="E336" s="50">
        <v>8.25</v>
      </c>
      <c r="F336" s="55"/>
      <c r="G336" s="115">
        <f t="shared" si="6"/>
        <v>0</v>
      </c>
    </row>
    <row r="337" spans="1:7" ht="21.2" customHeight="1" x14ac:dyDescent="0.25">
      <c r="A337" s="196">
        <v>9781443181549</v>
      </c>
      <c r="B337" s="139" t="s">
        <v>298</v>
      </c>
      <c r="C337" s="181" t="s">
        <v>100</v>
      </c>
      <c r="D337" s="182"/>
      <c r="E337" s="50">
        <v>8</v>
      </c>
      <c r="F337" s="55"/>
      <c r="G337" s="115">
        <f t="shared" si="6"/>
        <v>0</v>
      </c>
    </row>
    <row r="338" spans="1:7" ht="21.2" customHeight="1" x14ac:dyDescent="0.25">
      <c r="A338" s="196">
        <v>9781443143196</v>
      </c>
      <c r="B338" s="139" t="s">
        <v>299</v>
      </c>
      <c r="C338" s="181" t="s">
        <v>100</v>
      </c>
      <c r="D338" s="152" t="s">
        <v>1040</v>
      </c>
      <c r="E338" s="50">
        <v>8</v>
      </c>
      <c r="F338" s="55"/>
      <c r="G338" s="115">
        <f t="shared" si="6"/>
        <v>0</v>
      </c>
    </row>
    <row r="339" spans="1:7" ht="21.2" customHeight="1" x14ac:dyDescent="0.25">
      <c r="A339" s="196">
        <v>9781039701625</v>
      </c>
      <c r="B339" s="139" t="s">
        <v>300</v>
      </c>
      <c r="C339" s="181" t="s">
        <v>101</v>
      </c>
      <c r="D339" s="182"/>
      <c r="E339" s="50">
        <v>9.25</v>
      </c>
      <c r="F339" s="55"/>
      <c r="G339" s="115">
        <f t="shared" si="6"/>
        <v>0</v>
      </c>
    </row>
    <row r="340" spans="1:7" ht="21.2" customHeight="1" x14ac:dyDescent="0.25">
      <c r="A340" s="196">
        <v>9781443193818</v>
      </c>
      <c r="B340" s="139" t="s">
        <v>301</v>
      </c>
      <c r="C340" s="181" t="s">
        <v>101</v>
      </c>
      <c r="D340" s="182"/>
      <c r="E340" s="50">
        <v>8</v>
      </c>
      <c r="F340" s="55"/>
      <c r="G340" s="115">
        <f t="shared" si="6"/>
        <v>0</v>
      </c>
    </row>
    <row r="341" spans="1:7" ht="21.2" customHeight="1" x14ac:dyDescent="0.25">
      <c r="A341" s="196">
        <v>9781039700604</v>
      </c>
      <c r="B341" s="139" t="s">
        <v>302</v>
      </c>
      <c r="C341" s="181" t="s">
        <v>101</v>
      </c>
      <c r="D341" s="182"/>
      <c r="E341" s="50">
        <v>9.25</v>
      </c>
      <c r="F341" s="55"/>
      <c r="G341" s="115">
        <f t="shared" si="6"/>
        <v>0</v>
      </c>
    </row>
    <row r="342" spans="1:7" ht="21.2" customHeight="1" x14ac:dyDescent="0.25">
      <c r="A342" s="196">
        <v>9781443151344</v>
      </c>
      <c r="B342" s="139" t="s">
        <v>303</v>
      </c>
      <c r="C342" s="181" t="s">
        <v>101</v>
      </c>
      <c r="D342" s="182"/>
      <c r="E342" s="50">
        <v>9.25</v>
      </c>
      <c r="F342" s="55"/>
      <c r="G342" s="115">
        <f t="shared" si="6"/>
        <v>0</v>
      </c>
    </row>
    <row r="343" spans="1:7" ht="21.2" customHeight="1" x14ac:dyDescent="0.25">
      <c r="A343" s="196">
        <v>9781039705548</v>
      </c>
      <c r="B343" s="139" t="s">
        <v>304</v>
      </c>
      <c r="C343" s="181" t="s">
        <v>57</v>
      </c>
      <c r="D343" s="182"/>
      <c r="E343" s="50">
        <v>9.25</v>
      </c>
      <c r="F343" s="55"/>
      <c r="G343" s="115">
        <f t="shared" si="6"/>
        <v>0</v>
      </c>
    </row>
    <row r="344" spans="1:7" ht="21.2" customHeight="1" x14ac:dyDescent="0.25">
      <c r="A344" s="196">
        <v>9781039711426</v>
      </c>
      <c r="B344" s="139" t="s">
        <v>305</v>
      </c>
      <c r="C344" s="181" t="s">
        <v>57</v>
      </c>
      <c r="D344" s="182"/>
      <c r="E344" s="50">
        <v>9.25</v>
      </c>
      <c r="F344" s="55"/>
      <c r="G344" s="115">
        <f t="shared" si="6"/>
        <v>0</v>
      </c>
    </row>
    <row r="345" spans="1:7" ht="21.2" customHeight="1" x14ac:dyDescent="0.25">
      <c r="A345" s="196">
        <v>9781443177382</v>
      </c>
      <c r="B345" s="139" t="s">
        <v>306</v>
      </c>
      <c r="C345" s="181" t="s">
        <v>57</v>
      </c>
      <c r="D345" s="152" t="s">
        <v>1040</v>
      </c>
      <c r="E345" s="50">
        <v>9</v>
      </c>
      <c r="F345" s="55"/>
      <c r="G345" s="115">
        <f t="shared" si="6"/>
        <v>0</v>
      </c>
    </row>
    <row r="346" spans="1:7" ht="21.2" customHeight="1" x14ac:dyDescent="0.25">
      <c r="A346" s="196">
        <v>9781039708624</v>
      </c>
      <c r="B346" s="139" t="s">
        <v>307</v>
      </c>
      <c r="C346" s="181" t="s">
        <v>57</v>
      </c>
      <c r="D346" s="152" t="s">
        <v>1040</v>
      </c>
      <c r="E346" s="50">
        <v>9.25</v>
      </c>
      <c r="F346" s="55"/>
      <c r="G346" s="115">
        <f t="shared" si="6"/>
        <v>0</v>
      </c>
    </row>
    <row r="347" spans="1:7" ht="21.2" customHeight="1" x14ac:dyDescent="0.25">
      <c r="A347" s="196">
        <v>9782896704613</v>
      </c>
      <c r="B347" s="139" t="s">
        <v>308</v>
      </c>
      <c r="C347" s="181" t="s">
        <v>58</v>
      </c>
      <c r="D347" s="152" t="s">
        <v>1040</v>
      </c>
      <c r="E347" s="50">
        <v>10</v>
      </c>
      <c r="F347" s="55"/>
      <c r="G347" s="115">
        <f t="shared" si="6"/>
        <v>0</v>
      </c>
    </row>
    <row r="348" spans="1:7" ht="21.2" customHeight="1" x14ac:dyDescent="0.25">
      <c r="A348" s="196">
        <v>9781443174077</v>
      </c>
      <c r="B348" s="139" t="s">
        <v>309</v>
      </c>
      <c r="C348" s="181" t="s">
        <v>58</v>
      </c>
      <c r="D348" s="182"/>
      <c r="E348" s="50">
        <v>10</v>
      </c>
      <c r="F348" s="55"/>
      <c r="G348" s="115">
        <f t="shared" si="6"/>
        <v>0</v>
      </c>
    </row>
    <row r="349" spans="1:7" ht="21.2" customHeight="1" x14ac:dyDescent="0.25">
      <c r="A349" s="196">
        <v>9781443176163</v>
      </c>
      <c r="B349" s="139" t="s">
        <v>310</v>
      </c>
      <c r="C349" s="181" t="s">
        <v>58</v>
      </c>
      <c r="D349" s="152" t="s">
        <v>1040</v>
      </c>
      <c r="E349" s="50">
        <v>10</v>
      </c>
      <c r="F349" s="55"/>
      <c r="G349" s="115">
        <f t="shared" si="6"/>
        <v>0</v>
      </c>
    </row>
    <row r="350" spans="1:7" ht="21.2" customHeight="1" x14ac:dyDescent="0.25">
      <c r="A350" s="196">
        <v>9781443185875</v>
      </c>
      <c r="B350" s="139" t="s">
        <v>311</v>
      </c>
      <c r="C350" s="181" t="s">
        <v>58</v>
      </c>
      <c r="D350" s="182"/>
      <c r="E350" s="50">
        <v>8</v>
      </c>
      <c r="F350" s="55"/>
      <c r="G350" s="115">
        <f t="shared" si="6"/>
        <v>0</v>
      </c>
    </row>
    <row r="351" spans="1:7" ht="21.2" customHeight="1" x14ac:dyDescent="0.25">
      <c r="A351" s="196">
        <v>9781443194884</v>
      </c>
      <c r="B351" s="139" t="s">
        <v>312</v>
      </c>
      <c r="C351" s="181" t="s">
        <v>58</v>
      </c>
      <c r="D351" s="182"/>
      <c r="E351" s="50">
        <v>7</v>
      </c>
      <c r="F351" s="55"/>
      <c r="G351" s="115">
        <f t="shared" si="6"/>
        <v>0</v>
      </c>
    </row>
    <row r="352" spans="1:7" ht="21.2" customHeight="1" x14ac:dyDescent="0.25">
      <c r="A352" s="196">
        <v>9781039700758</v>
      </c>
      <c r="B352" s="139" t="s">
        <v>313</v>
      </c>
      <c r="C352" s="181" t="s">
        <v>58</v>
      </c>
      <c r="D352" s="182"/>
      <c r="E352" s="50">
        <v>10</v>
      </c>
      <c r="F352" s="55"/>
      <c r="G352" s="115">
        <f t="shared" si="6"/>
        <v>0</v>
      </c>
    </row>
    <row r="353" spans="1:7" ht="21.2" customHeight="1" x14ac:dyDescent="0.25">
      <c r="A353" s="196">
        <v>9781443169868</v>
      </c>
      <c r="B353" s="139" t="s">
        <v>314</v>
      </c>
      <c r="C353" s="181" t="s">
        <v>58</v>
      </c>
      <c r="D353" s="182"/>
      <c r="E353" s="50">
        <v>10</v>
      </c>
      <c r="F353" s="55"/>
      <c r="G353" s="115">
        <f t="shared" si="6"/>
        <v>0</v>
      </c>
    </row>
    <row r="354" spans="1:7" ht="21.2" customHeight="1" x14ac:dyDescent="0.25">
      <c r="A354" s="196">
        <v>9781443185226</v>
      </c>
      <c r="B354" s="139" t="s">
        <v>315</v>
      </c>
      <c r="C354" s="181" t="s">
        <v>58</v>
      </c>
      <c r="D354" s="182"/>
      <c r="E354" s="50">
        <v>10</v>
      </c>
      <c r="F354" s="55"/>
      <c r="G354" s="115">
        <f t="shared" si="6"/>
        <v>0</v>
      </c>
    </row>
    <row r="355" spans="1:7" ht="21.2" customHeight="1" x14ac:dyDescent="0.25">
      <c r="A355" s="196">
        <v>9781443177948</v>
      </c>
      <c r="B355" s="139" t="s">
        <v>316</v>
      </c>
      <c r="C355" s="181" t="s">
        <v>58</v>
      </c>
      <c r="D355" s="182"/>
      <c r="E355" s="50">
        <v>10</v>
      </c>
      <c r="F355" s="55"/>
      <c r="G355" s="115">
        <f t="shared" si="6"/>
        <v>0</v>
      </c>
    </row>
    <row r="356" spans="1:7" ht="21.2" customHeight="1" x14ac:dyDescent="0.25">
      <c r="A356" s="196">
        <v>9781443180764</v>
      </c>
      <c r="B356" s="139" t="s">
        <v>317</v>
      </c>
      <c r="C356" s="181" t="s">
        <v>58</v>
      </c>
      <c r="D356" s="182"/>
      <c r="E356" s="50">
        <v>10</v>
      </c>
      <c r="F356" s="55"/>
      <c r="G356" s="115">
        <f t="shared" si="6"/>
        <v>0</v>
      </c>
    </row>
    <row r="357" spans="1:7" ht="21.2" customHeight="1" x14ac:dyDescent="0.25">
      <c r="A357" s="196">
        <v>9781443197823</v>
      </c>
      <c r="B357" s="139" t="s">
        <v>318</v>
      </c>
      <c r="C357" s="181" t="s">
        <v>58</v>
      </c>
      <c r="D357" s="182"/>
      <c r="E357" s="50">
        <v>10</v>
      </c>
      <c r="F357" s="55"/>
      <c r="G357" s="115">
        <f t="shared" si="6"/>
        <v>0</v>
      </c>
    </row>
    <row r="358" spans="1:7" ht="21.2" customHeight="1" x14ac:dyDescent="0.25">
      <c r="A358" s="196">
        <v>9781039702929</v>
      </c>
      <c r="B358" s="139" t="s">
        <v>319</v>
      </c>
      <c r="C358" s="181" t="s">
        <v>58</v>
      </c>
      <c r="D358" s="182"/>
      <c r="E358" s="50">
        <v>9.25</v>
      </c>
      <c r="F358" s="55"/>
      <c r="G358" s="115">
        <f t="shared" si="6"/>
        <v>0</v>
      </c>
    </row>
    <row r="359" spans="1:7" ht="21.2" customHeight="1" x14ac:dyDescent="0.25">
      <c r="A359" s="196">
        <v>9781443177627</v>
      </c>
      <c r="B359" s="139" t="s">
        <v>320</v>
      </c>
      <c r="C359" s="181" t="s">
        <v>58</v>
      </c>
      <c r="D359" s="182"/>
      <c r="E359" s="50">
        <v>10</v>
      </c>
      <c r="F359" s="55"/>
      <c r="G359" s="115">
        <f t="shared" si="6"/>
        <v>0</v>
      </c>
    </row>
    <row r="360" spans="1:7" ht="21.2" customHeight="1" x14ac:dyDescent="0.25">
      <c r="A360" s="196">
        <v>9781443153317</v>
      </c>
      <c r="B360" s="139" t="s">
        <v>321</v>
      </c>
      <c r="C360" s="181" t="s">
        <v>58</v>
      </c>
      <c r="D360" s="152" t="s">
        <v>1040</v>
      </c>
      <c r="E360" s="50">
        <v>10</v>
      </c>
      <c r="F360" s="55"/>
      <c r="G360" s="115">
        <f t="shared" si="6"/>
        <v>0</v>
      </c>
    </row>
    <row r="361" spans="1:7" ht="21.2" customHeight="1" x14ac:dyDescent="0.25">
      <c r="A361" s="196">
        <v>9781443109130</v>
      </c>
      <c r="B361" s="139" t="s">
        <v>322</v>
      </c>
      <c r="C361" s="181" t="s">
        <v>59</v>
      </c>
      <c r="D361" s="182"/>
      <c r="E361" s="50">
        <v>9.25</v>
      </c>
      <c r="F361" s="55"/>
      <c r="G361" s="115">
        <f t="shared" si="6"/>
        <v>0</v>
      </c>
    </row>
    <row r="362" spans="1:7" ht="21.2" customHeight="1" x14ac:dyDescent="0.25">
      <c r="A362" s="196">
        <v>9781443181990</v>
      </c>
      <c r="B362" s="139" t="s">
        <v>323</v>
      </c>
      <c r="C362" s="181" t="s">
        <v>59</v>
      </c>
      <c r="D362" s="182"/>
      <c r="E362" s="50">
        <v>10</v>
      </c>
      <c r="F362" s="55"/>
      <c r="G362" s="115">
        <f t="shared" si="6"/>
        <v>0</v>
      </c>
    </row>
    <row r="363" spans="1:7" ht="21.2" customHeight="1" x14ac:dyDescent="0.25">
      <c r="A363" s="196">
        <v>9781443126373</v>
      </c>
      <c r="B363" s="139" t="s">
        <v>324</v>
      </c>
      <c r="C363" s="181" t="s">
        <v>49</v>
      </c>
      <c r="D363" s="182"/>
      <c r="E363" s="50">
        <v>9.25</v>
      </c>
      <c r="F363" s="55"/>
      <c r="G363" s="115">
        <f t="shared" si="6"/>
        <v>0</v>
      </c>
    </row>
    <row r="364" spans="1:7" ht="21.2" customHeight="1" x14ac:dyDescent="0.25">
      <c r="A364" s="196">
        <v>9780545988063</v>
      </c>
      <c r="B364" s="139" t="s">
        <v>325</v>
      </c>
      <c r="C364" s="181" t="s">
        <v>49</v>
      </c>
      <c r="D364" s="182"/>
      <c r="E364" s="50">
        <v>9.25</v>
      </c>
      <c r="F364" s="55"/>
      <c r="G364" s="115">
        <f t="shared" si="6"/>
        <v>0</v>
      </c>
    </row>
    <row r="365" spans="1:7" ht="21.2" customHeight="1" x14ac:dyDescent="0.25">
      <c r="A365" s="196">
        <v>9781039701601</v>
      </c>
      <c r="B365" s="139" t="s">
        <v>326</v>
      </c>
      <c r="C365" s="181" t="s">
        <v>52</v>
      </c>
      <c r="D365" s="182"/>
      <c r="E365" s="50">
        <v>10</v>
      </c>
      <c r="F365" s="55"/>
      <c r="G365" s="115">
        <f t="shared" si="6"/>
        <v>0</v>
      </c>
    </row>
    <row r="366" spans="1:7" ht="21.2" customHeight="1" x14ac:dyDescent="0.25">
      <c r="A366" s="196">
        <v>9781443191159</v>
      </c>
      <c r="B366" s="139" t="s">
        <v>327</v>
      </c>
      <c r="C366" s="181" t="s">
        <v>52</v>
      </c>
      <c r="D366" s="182"/>
      <c r="E366" s="50">
        <v>10</v>
      </c>
      <c r="F366" s="55"/>
      <c r="G366" s="115">
        <f t="shared" si="6"/>
        <v>0</v>
      </c>
    </row>
    <row r="367" spans="1:7" ht="21.2" customHeight="1" x14ac:dyDescent="0.25">
      <c r="A367" s="196">
        <v>9781443190756</v>
      </c>
      <c r="B367" s="139" t="s">
        <v>328</v>
      </c>
      <c r="C367" s="181" t="s">
        <v>52</v>
      </c>
      <c r="D367" s="182"/>
      <c r="E367" s="50">
        <v>10</v>
      </c>
      <c r="F367" s="55"/>
      <c r="G367" s="115">
        <f t="shared" si="6"/>
        <v>0</v>
      </c>
    </row>
    <row r="368" spans="1:7" ht="21.2" customHeight="1" x14ac:dyDescent="0.25">
      <c r="A368" s="196">
        <v>9781443189712</v>
      </c>
      <c r="B368" s="139" t="s">
        <v>329</v>
      </c>
      <c r="C368" s="181" t="s">
        <v>52</v>
      </c>
      <c r="D368" s="182"/>
      <c r="E368" s="50">
        <v>10</v>
      </c>
      <c r="F368" s="55"/>
      <c r="G368" s="115">
        <f t="shared" si="6"/>
        <v>0</v>
      </c>
    </row>
    <row r="369" spans="1:7" ht="21.2" customHeight="1" x14ac:dyDescent="0.25">
      <c r="A369" s="196">
        <v>9781443176422</v>
      </c>
      <c r="B369" s="139" t="s">
        <v>330</v>
      </c>
      <c r="C369" s="181" t="s">
        <v>52</v>
      </c>
      <c r="D369" s="182"/>
      <c r="E369" s="50">
        <v>10</v>
      </c>
      <c r="F369" s="55"/>
      <c r="G369" s="115">
        <f t="shared" si="6"/>
        <v>0</v>
      </c>
    </row>
    <row r="370" spans="1:7" ht="21.2" customHeight="1" x14ac:dyDescent="0.25">
      <c r="A370" s="196">
        <v>9781039701267</v>
      </c>
      <c r="B370" s="139" t="s">
        <v>331</v>
      </c>
      <c r="C370" s="181" t="s">
        <v>103</v>
      </c>
      <c r="D370" s="182"/>
      <c r="E370" s="50">
        <v>10</v>
      </c>
      <c r="F370" s="55"/>
      <c r="G370" s="115">
        <f t="shared" si="6"/>
        <v>0</v>
      </c>
    </row>
    <row r="371" spans="1:7" ht="36" customHeight="1" thickBot="1" x14ac:dyDescent="0.45">
      <c r="A371" s="264" t="s">
        <v>55</v>
      </c>
      <c r="B371" s="265"/>
      <c r="C371" s="265"/>
      <c r="D371" s="265"/>
      <c r="E371" s="265"/>
      <c r="F371" s="265"/>
      <c r="G371" s="266"/>
    </row>
    <row r="372" spans="1:7" ht="21.2" customHeight="1" thickTop="1" x14ac:dyDescent="0.25">
      <c r="A372" s="183" t="s">
        <v>42</v>
      </c>
      <c r="B372" s="184" t="s">
        <v>43</v>
      </c>
      <c r="C372" s="185" t="s">
        <v>44</v>
      </c>
      <c r="D372" s="186" t="s">
        <v>45</v>
      </c>
      <c r="E372" s="187" t="s">
        <v>46</v>
      </c>
      <c r="F372" s="188" t="s">
        <v>47</v>
      </c>
      <c r="G372" s="189" t="s">
        <v>48</v>
      </c>
    </row>
    <row r="373" spans="1:7" ht="21.2" customHeight="1" x14ac:dyDescent="0.25">
      <c r="A373" s="228">
        <v>9781805441922</v>
      </c>
      <c r="B373" s="139" t="s">
        <v>416</v>
      </c>
      <c r="C373" s="140" t="s">
        <v>107</v>
      </c>
      <c r="D373" s="156"/>
      <c r="E373" s="49">
        <v>15.75</v>
      </c>
      <c r="F373" s="55"/>
      <c r="G373" s="116">
        <f>+F373*E373</f>
        <v>0</v>
      </c>
    </row>
    <row r="374" spans="1:7" ht="21.2" customHeight="1" x14ac:dyDescent="0.25">
      <c r="A374" s="228">
        <v>9781546135333</v>
      </c>
      <c r="B374" s="139" t="s">
        <v>417</v>
      </c>
      <c r="C374" s="140" t="s">
        <v>107</v>
      </c>
      <c r="D374" s="156"/>
      <c r="E374" s="49">
        <v>12.5</v>
      </c>
      <c r="F374" s="55"/>
      <c r="G374" s="116">
        <f>+F374*E374</f>
        <v>0</v>
      </c>
    </row>
    <row r="375" spans="1:7" ht="21.2" customHeight="1" x14ac:dyDescent="0.25">
      <c r="A375" s="228">
        <v>9781339017679</v>
      </c>
      <c r="B375" s="139" t="s">
        <v>418</v>
      </c>
      <c r="C375" s="140" t="s">
        <v>107</v>
      </c>
      <c r="D375" s="156"/>
      <c r="E375" s="49">
        <v>15.75</v>
      </c>
      <c r="F375" s="55"/>
      <c r="G375" s="116">
        <f>+F375*E375</f>
        <v>0</v>
      </c>
    </row>
    <row r="376" spans="1:7" ht="21.2" customHeight="1" x14ac:dyDescent="0.25">
      <c r="A376" s="228">
        <v>9781805440598</v>
      </c>
      <c r="B376" s="139" t="s">
        <v>419</v>
      </c>
      <c r="C376" s="140" t="s">
        <v>107</v>
      </c>
      <c r="D376" s="156"/>
      <c r="E376" s="49">
        <v>17.75</v>
      </c>
      <c r="F376" s="55"/>
      <c r="G376" s="116">
        <f>+F376*E376</f>
        <v>0</v>
      </c>
    </row>
    <row r="377" spans="1:7" ht="21.2" customHeight="1" x14ac:dyDescent="0.25">
      <c r="A377" s="228">
        <v>9781546153443</v>
      </c>
      <c r="B377" s="139" t="s">
        <v>420</v>
      </c>
      <c r="C377" s="140" t="s">
        <v>107</v>
      </c>
      <c r="D377" s="156"/>
      <c r="E377" s="49">
        <v>8.25</v>
      </c>
      <c r="F377" s="55"/>
      <c r="G377" s="116">
        <f>+F377*E377</f>
        <v>0</v>
      </c>
    </row>
    <row r="378" spans="1:7" ht="21.2" customHeight="1" x14ac:dyDescent="0.25">
      <c r="A378" s="228">
        <v>9781546115977</v>
      </c>
      <c r="B378" s="139" t="s">
        <v>421</v>
      </c>
      <c r="C378" s="140" t="s">
        <v>107</v>
      </c>
      <c r="D378" s="156"/>
      <c r="E378" s="49">
        <v>17.75</v>
      </c>
      <c r="F378" s="55"/>
      <c r="G378" s="116">
        <f t="shared" ref="G378:G441" si="7">+F378*E378</f>
        <v>0</v>
      </c>
    </row>
    <row r="379" spans="1:7" ht="21.2" customHeight="1" x14ac:dyDescent="0.25">
      <c r="A379" s="228">
        <v>9781546140207</v>
      </c>
      <c r="B379" s="139" t="s">
        <v>422</v>
      </c>
      <c r="C379" s="140" t="s">
        <v>107</v>
      </c>
      <c r="D379" s="156"/>
      <c r="E379" s="49">
        <v>19</v>
      </c>
      <c r="F379" s="55"/>
      <c r="G379" s="116">
        <f t="shared" si="7"/>
        <v>0</v>
      </c>
    </row>
    <row r="380" spans="1:7" ht="21.2" customHeight="1" x14ac:dyDescent="0.25">
      <c r="A380" s="228">
        <v>9781801057578</v>
      </c>
      <c r="B380" s="139" t="s">
        <v>423</v>
      </c>
      <c r="C380" s="140" t="s">
        <v>108</v>
      </c>
      <c r="D380" s="156"/>
      <c r="E380" s="49">
        <v>14</v>
      </c>
      <c r="F380" s="55"/>
      <c r="G380" s="116">
        <f t="shared" si="7"/>
        <v>0</v>
      </c>
    </row>
    <row r="381" spans="1:7" ht="21.2" customHeight="1" x14ac:dyDescent="0.25">
      <c r="A381" s="228">
        <v>9781039702073</v>
      </c>
      <c r="B381" s="139" t="s">
        <v>424</v>
      </c>
      <c r="C381" s="140" t="s">
        <v>108</v>
      </c>
      <c r="D381" s="156" t="s">
        <v>1040</v>
      </c>
      <c r="E381" s="49">
        <v>10.5</v>
      </c>
      <c r="F381" s="55"/>
      <c r="G381" s="116">
        <f t="shared" si="7"/>
        <v>0</v>
      </c>
    </row>
    <row r="382" spans="1:7" ht="21.2" customHeight="1" x14ac:dyDescent="0.25">
      <c r="A382" s="228">
        <v>9781805447344</v>
      </c>
      <c r="B382" s="139" t="s">
        <v>425</v>
      </c>
      <c r="C382" s="140" t="s">
        <v>108</v>
      </c>
      <c r="D382" s="156"/>
      <c r="E382" s="49">
        <v>16.75</v>
      </c>
      <c r="F382" s="55"/>
      <c r="G382" s="116">
        <f t="shared" si="7"/>
        <v>0</v>
      </c>
    </row>
    <row r="383" spans="1:7" ht="21.2" customHeight="1" x14ac:dyDescent="0.25">
      <c r="A383" s="228">
        <v>9781546122692</v>
      </c>
      <c r="B383" s="139" t="s">
        <v>426</v>
      </c>
      <c r="C383" s="140" t="s">
        <v>108</v>
      </c>
      <c r="D383" s="156" t="s">
        <v>1040</v>
      </c>
      <c r="E383" s="49">
        <v>11.5</v>
      </c>
      <c r="F383" s="55"/>
      <c r="G383" s="116">
        <f t="shared" si="7"/>
        <v>0</v>
      </c>
    </row>
    <row r="384" spans="1:7" ht="21.2" customHeight="1" x14ac:dyDescent="0.25">
      <c r="A384" s="228">
        <v>9781774921135</v>
      </c>
      <c r="B384" s="139" t="s">
        <v>427</v>
      </c>
      <c r="C384" s="140" t="s">
        <v>108</v>
      </c>
      <c r="D384" s="156" t="s">
        <v>1040</v>
      </c>
      <c r="E384" s="49">
        <v>13.5</v>
      </c>
      <c r="F384" s="55"/>
      <c r="G384" s="116">
        <f t="shared" si="7"/>
        <v>0</v>
      </c>
    </row>
    <row r="385" spans="1:7" ht="21.2" customHeight="1" x14ac:dyDescent="0.25">
      <c r="A385" s="228">
        <v>9781774881811</v>
      </c>
      <c r="B385" s="139" t="s">
        <v>428</v>
      </c>
      <c r="C385" s="140" t="s">
        <v>108</v>
      </c>
      <c r="D385" s="156" t="s">
        <v>1040</v>
      </c>
      <c r="E385" s="49">
        <v>12.5</v>
      </c>
      <c r="F385" s="55"/>
      <c r="G385" s="116">
        <f t="shared" si="7"/>
        <v>0</v>
      </c>
    </row>
    <row r="386" spans="1:7" ht="21.2" customHeight="1" x14ac:dyDescent="0.25">
      <c r="A386" s="228">
        <v>9781338890273</v>
      </c>
      <c r="B386" s="139" t="s">
        <v>429</v>
      </c>
      <c r="C386" s="140" t="s">
        <v>108</v>
      </c>
      <c r="D386" s="156"/>
      <c r="E386" s="49">
        <v>10.5</v>
      </c>
      <c r="F386" s="55"/>
      <c r="G386" s="116">
        <f t="shared" si="7"/>
        <v>0</v>
      </c>
    </row>
    <row r="387" spans="1:7" ht="21.2" customHeight="1" x14ac:dyDescent="0.25">
      <c r="A387" s="228">
        <v>9781805441779</v>
      </c>
      <c r="B387" s="139" t="s">
        <v>430</v>
      </c>
      <c r="C387" s="140" t="s">
        <v>108</v>
      </c>
      <c r="D387" s="156"/>
      <c r="E387" s="49">
        <v>11.5</v>
      </c>
      <c r="F387" s="55"/>
      <c r="G387" s="116">
        <f t="shared" si="7"/>
        <v>0</v>
      </c>
    </row>
    <row r="388" spans="1:7" ht="21.2" customHeight="1" x14ac:dyDescent="0.25">
      <c r="A388" s="228">
        <v>9781338882971</v>
      </c>
      <c r="B388" s="139" t="s">
        <v>431</v>
      </c>
      <c r="C388" s="140" t="s">
        <v>108</v>
      </c>
      <c r="D388" s="156"/>
      <c r="E388" s="49">
        <v>8.25</v>
      </c>
      <c r="F388" s="55"/>
      <c r="G388" s="116">
        <f t="shared" si="7"/>
        <v>0</v>
      </c>
    </row>
    <row r="389" spans="1:7" ht="21.2" customHeight="1" x14ac:dyDescent="0.25">
      <c r="A389" s="228">
        <v>9781338882957</v>
      </c>
      <c r="B389" s="139" t="s">
        <v>432</v>
      </c>
      <c r="C389" s="140" t="s">
        <v>108</v>
      </c>
      <c r="D389" s="156"/>
      <c r="E389" s="49">
        <v>8.25</v>
      </c>
      <c r="F389" s="55"/>
      <c r="G389" s="116">
        <f t="shared" si="7"/>
        <v>0</v>
      </c>
    </row>
    <row r="390" spans="1:7" ht="21.2" customHeight="1" x14ac:dyDescent="0.25">
      <c r="A390" s="228">
        <v>9781339012520</v>
      </c>
      <c r="B390" s="139" t="s">
        <v>433</v>
      </c>
      <c r="C390" s="140" t="s">
        <v>106</v>
      </c>
      <c r="D390" s="156"/>
      <c r="E390" s="49">
        <v>17.75</v>
      </c>
      <c r="F390" s="55"/>
      <c r="G390" s="116">
        <f t="shared" si="7"/>
        <v>0</v>
      </c>
    </row>
    <row r="391" spans="1:7" ht="21.2" customHeight="1" x14ac:dyDescent="0.25">
      <c r="A391" s="228">
        <v>9781546153467</v>
      </c>
      <c r="B391" s="139" t="s">
        <v>434</v>
      </c>
      <c r="C391" s="140" t="s">
        <v>123</v>
      </c>
      <c r="D391" s="156"/>
      <c r="E391" s="49">
        <v>8.25</v>
      </c>
      <c r="F391" s="55"/>
      <c r="G391" s="116">
        <f t="shared" si="7"/>
        <v>0</v>
      </c>
    </row>
    <row r="392" spans="1:7" ht="21.2" customHeight="1" x14ac:dyDescent="0.25">
      <c r="A392" s="228">
        <v>9781339049489</v>
      </c>
      <c r="B392" s="139" t="s">
        <v>435</v>
      </c>
      <c r="C392" s="140" t="s">
        <v>123</v>
      </c>
      <c r="D392" s="156"/>
      <c r="E392" s="49">
        <v>12.5</v>
      </c>
      <c r="F392" s="55"/>
      <c r="G392" s="116">
        <f t="shared" si="7"/>
        <v>0</v>
      </c>
    </row>
    <row r="393" spans="1:7" ht="21.2" customHeight="1" x14ac:dyDescent="0.25">
      <c r="A393" s="228">
        <v>9781039709065</v>
      </c>
      <c r="B393" s="139" t="s">
        <v>436</v>
      </c>
      <c r="C393" s="140" t="s">
        <v>100</v>
      </c>
      <c r="D393" s="156" t="s">
        <v>1040</v>
      </c>
      <c r="E393" s="49">
        <v>9.25</v>
      </c>
      <c r="F393" s="55"/>
      <c r="G393" s="116">
        <f t="shared" si="7"/>
        <v>0</v>
      </c>
    </row>
    <row r="394" spans="1:7" ht="21.2" customHeight="1" x14ac:dyDescent="0.25">
      <c r="A394" s="228">
        <v>9781338805888</v>
      </c>
      <c r="B394" s="139" t="s">
        <v>437</v>
      </c>
      <c r="C394" s="140" t="s">
        <v>100</v>
      </c>
      <c r="D394" s="156"/>
      <c r="E394" s="49">
        <v>8.25</v>
      </c>
      <c r="F394" s="55"/>
      <c r="G394" s="116">
        <f t="shared" si="7"/>
        <v>0</v>
      </c>
    </row>
    <row r="395" spans="1:7" ht="21.2" customHeight="1" x14ac:dyDescent="0.25">
      <c r="A395" s="228">
        <v>9780593429983</v>
      </c>
      <c r="B395" s="139" t="s">
        <v>438</v>
      </c>
      <c r="C395" s="140" t="s">
        <v>100</v>
      </c>
      <c r="D395" s="156"/>
      <c r="E395" s="49">
        <v>10</v>
      </c>
      <c r="F395" s="55"/>
      <c r="G395" s="116">
        <f t="shared" si="7"/>
        <v>0</v>
      </c>
    </row>
    <row r="396" spans="1:7" ht="21.2" customHeight="1" x14ac:dyDescent="0.25">
      <c r="A396" s="228">
        <v>9781443199834</v>
      </c>
      <c r="B396" s="139" t="s">
        <v>439</v>
      </c>
      <c r="C396" s="140" t="s">
        <v>100</v>
      </c>
      <c r="D396" s="156" t="s">
        <v>1040</v>
      </c>
      <c r="E396" s="49">
        <v>9.25</v>
      </c>
      <c r="F396" s="55"/>
      <c r="G396" s="116">
        <f t="shared" si="7"/>
        <v>0</v>
      </c>
    </row>
    <row r="397" spans="1:7" ht="21.2" customHeight="1" x14ac:dyDescent="0.25">
      <c r="A397" s="228">
        <v>9781338897593</v>
      </c>
      <c r="B397" s="139" t="s">
        <v>440</v>
      </c>
      <c r="C397" s="140" t="s">
        <v>100</v>
      </c>
      <c r="D397" s="156"/>
      <c r="E397" s="49">
        <v>10.5</v>
      </c>
      <c r="F397" s="55"/>
      <c r="G397" s="116">
        <f t="shared" si="7"/>
        <v>0</v>
      </c>
    </row>
    <row r="398" spans="1:7" ht="21.2" customHeight="1" x14ac:dyDescent="0.25">
      <c r="A398" s="228">
        <v>9781338849301</v>
      </c>
      <c r="B398" s="139" t="s">
        <v>441</v>
      </c>
      <c r="C398" s="140" t="s">
        <v>100</v>
      </c>
      <c r="D398" s="156"/>
      <c r="E398" s="49">
        <v>8.25</v>
      </c>
      <c r="F398" s="55"/>
      <c r="G398" s="116">
        <f t="shared" si="7"/>
        <v>0</v>
      </c>
    </row>
    <row r="399" spans="1:7" ht="21.2" customHeight="1" x14ac:dyDescent="0.25">
      <c r="A399" s="228">
        <v>9781546169345</v>
      </c>
      <c r="B399" s="139" t="s">
        <v>442</v>
      </c>
      <c r="C399" s="140" t="s">
        <v>100</v>
      </c>
      <c r="D399" s="156"/>
      <c r="E399" s="49">
        <v>10.5</v>
      </c>
      <c r="F399" s="55"/>
      <c r="G399" s="116">
        <f t="shared" si="7"/>
        <v>0</v>
      </c>
    </row>
    <row r="400" spans="1:7" ht="21.2" customHeight="1" x14ac:dyDescent="0.25">
      <c r="A400" s="228">
        <v>9780794452179</v>
      </c>
      <c r="B400" s="139" t="s">
        <v>443</v>
      </c>
      <c r="C400" s="140" t="s">
        <v>100</v>
      </c>
      <c r="D400" s="156"/>
      <c r="E400" s="49">
        <v>7.25</v>
      </c>
      <c r="F400" s="55"/>
      <c r="G400" s="116">
        <f t="shared" si="7"/>
        <v>0</v>
      </c>
    </row>
    <row r="401" spans="1:7" ht="21.2" customHeight="1" x14ac:dyDescent="0.25">
      <c r="A401" s="228">
        <v>9780593750872</v>
      </c>
      <c r="B401" s="139" t="s">
        <v>444</v>
      </c>
      <c r="C401" s="140" t="s">
        <v>100</v>
      </c>
      <c r="D401" s="156"/>
      <c r="E401" s="49">
        <v>8.25</v>
      </c>
      <c r="F401" s="55"/>
      <c r="G401" s="116">
        <f t="shared" si="7"/>
        <v>0</v>
      </c>
    </row>
    <row r="402" spans="1:7" ht="21.2" customHeight="1" x14ac:dyDescent="0.25">
      <c r="A402" s="228">
        <v>9781339049519</v>
      </c>
      <c r="B402" s="139" t="s">
        <v>445</v>
      </c>
      <c r="C402" s="140" t="s">
        <v>100</v>
      </c>
      <c r="D402" s="156" t="s">
        <v>1040</v>
      </c>
      <c r="E402" s="49">
        <v>8.25</v>
      </c>
      <c r="F402" s="55"/>
      <c r="G402" s="116">
        <f t="shared" si="7"/>
        <v>0</v>
      </c>
    </row>
    <row r="403" spans="1:7" ht="21.2" customHeight="1" x14ac:dyDescent="0.25">
      <c r="A403" s="228">
        <v>9781339035642</v>
      </c>
      <c r="B403" s="139" t="s">
        <v>446</v>
      </c>
      <c r="C403" s="140" t="s">
        <v>100</v>
      </c>
      <c r="D403" s="156"/>
      <c r="E403" s="49">
        <v>9.75</v>
      </c>
      <c r="F403" s="55"/>
      <c r="G403" s="116">
        <f t="shared" si="7"/>
        <v>0</v>
      </c>
    </row>
    <row r="404" spans="1:7" ht="21.2" customHeight="1" x14ac:dyDescent="0.25">
      <c r="A404" s="228" t="s">
        <v>447</v>
      </c>
      <c r="B404" s="139" t="s">
        <v>448</v>
      </c>
      <c r="C404" s="140" t="s">
        <v>100</v>
      </c>
      <c r="D404" s="156"/>
      <c r="E404" s="49">
        <v>16.75</v>
      </c>
      <c r="F404" s="55"/>
      <c r="G404" s="116">
        <f t="shared" si="7"/>
        <v>0</v>
      </c>
    </row>
    <row r="405" spans="1:7" ht="21.2" customHeight="1" x14ac:dyDescent="0.25">
      <c r="A405" s="228">
        <v>9781546102137</v>
      </c>
      <c r="B405" s="139" t="s">
        <v>449</v>
      </c>
      <c r="C405" s="140" t="s">
        <v>100</v>
      </c>
      <c r="D405" s="156"/>
      <c r="E405" s="49">
        <v>21</v>
      </c>
      <c r="F405" s="55"/>
      <c r="G405" s="116">
        <f t="shared" si="7"/>
        <v>0</v>
      </c>
    </row>
    <row r="406" spans="1:7" ht="21.2" customHeight="1" x14ac:dyDescent="0.25">
      <c r="A406" s="228">
        <v>9781546127345</v>
      </c>
      <c r="B406" s="139" t="s">
        <v>450</v>
      </c>
      <c r="C406" s="140" t="s">
        <v>100</v>
      </c>
      <c r="D406" s="156"/>
      <c r="E406" s="49">
        <v>8.5</v>
      </c>
      <c r="F406" s="55"/>
      <c r="G406" s="116">
        <f t="shared" si="7"/>
        <v>0</v>
      </c>
    </row>
    <row r="407" spans="1:7" ht="21.2" customHeight="1" x14ac:dyDescent="0.25">
      <c r="A407" s="228">
        <v>9781338347487</v>
      </c>
      <c r="B407" s="139" t="s">
        <v>451</v>
      </c>
      <c r="C407" s="140" t="s">
        <v>100</v>
      </c>
      <c r="D407" s="156"/>
      <c r="E407" s="49">
        <v>7.25</v>
      </c>
      <c r="F407" s="55"/>
      <c r="G407" s="116">
        <f t="shared" si="7"/>
        <v>0</v>
      </c>
    </row>
    <row r="408" spans="1:7" ht="21.2" customHeight="1" x14ac:dyDescent="0.25">
      <c r="A408" s="228">
        <v>9781338226423</v>
      </c>
      <c r="B408" s="139" t="s">
        <v>452</v>
      </c>
      <c r="C408" s="140" t="s">
        <v>100</v>
      </c>
      <c r="D408" s="156"/>
      <c r="E408" s="49">
        <v>9.25</v>
      </c>
      <c r="F408" s="55"/>
      <c r="G408" s="116">
        <f t="shared" si="7"/>
        <v>0</v>
      </c>
    </row>
    <row r="409" spans="1:7" ht="21.2" customHeight="1" x14ac:dyDescent="0.25">
      <c r="A409" s="228">
        <v>9781546142430</v>
      </c>
      <c r="B409" s="139" t="s">
        <v>453</v>
      </c>
      <c r="C409" s="140" t="s">
        <v>100</v>
      </c>
      <c r="D409" s="156"/>
      <c r="E409" s="49">
        <v>10.5</v>
      </c>
      <c r="F409" s="55"/>
      <c r="G409" s="116">
        <f t="shared" si="7"/>
        <v>0</v>
      </c>
    </row>
    <row r="410" spans="1:7" ht="21.2" customHeight="1" x14ac:dyDescent="0.25">
      <c r="A410" s="228">
        <v>9781338875720</v>
      </c>
      <c r="B410" s="139" t="s">
        <v>454</v>
      </c>
      <c r="C410" s="140" t="s">
        <v>100</v>
      </c>
      <c r="D410" s="156"/>
      <c r="E410" s="49">
        <v>7.25</v>
      </c>
      <c r="F410" s="55"/>
      <c r="G410" s="116">
        <f t="shared" si="7"/>
        <v>0</v>
      </c>
    </row>
    <row r="411" spans="1:7" ht="21.2" customHeight="1" x14ac:dyDescent="0.25">
      <c r="A411" s="228">
        <v>9781443193863</v>
      </c>
      <c r="B411" s="139" t="s">
        <v>455</v>
      </c>
      <c r="C411" s="140" t="s">
        <v>100</v>
      </c>
      <c r="D411" s="156" t="s">
        <v>1040</v>
      </c>
      <c r="E411" s="49">
        <v>9.25</v>
      </c>
      <c r="F411" s="55"/>
      <c r="G411" s="116">
        <f t="shared" si="7"/>
        <v>0</v>
      </c>
    </row>
    <row r="412" spans="1:7" ht="21.2" customHeight="1" x14ac:dyDescent="0.25">
      <c r="A412" s="228">
        <v>9781339032382</v>
      </c>
      <c r="B412" s="139" t="s">
        <v>456</v>
      </c>
      <c r="C412" s="140" t="s">
        <v>100</v>
      </c>
      <c r="D412" s="156"/>
      <c r="E412" s="49">
        <v>10.5</v>
      </c>
      <c r="F412" s="55"/>
      <c r="G412" s="116">
        <f t="shared" si="7"/>
        <v>0</v>
      </c>
    </row>
    <row r="413" spans="1:7" ht="21.2" customHeight="1" x14ac:dyDescent="0.25">
      <c r="A413" s="228">
        <v>9781546143123</v>
      </c>
      <c r="B413" s="139" t="s">
        <v>457</v>
      </c>
      <c r="C413" s="140" t="s">
        <v>100</v>
      </c>
      <c r="D413" s="156"/>
      <c r="E413" s="49">
        <v>10.5</v>
      </c>
      <c r="F413" s="55"/>
      <c r="G413" s="116">
        <f t="shared" si="7"/>
        <v>0</v>
      </c>
    </row>
    <row r="414" spans="1:7" ht="21.2" customHeight="1" x14ac:dyDescent="0.25">
      <c r="A414" s="228">
        <v>9781338894615</v>
      </c>
      <c r="B414" s="139" t="s">
        <v>458</v>
      </c>
      <c r="C414" s="140" t="s">
        <v>100</v>
      </c>
      <c r="D414" s="156"/>
      <c r="E414" s="49">
        <v>9.5</v>
      </c>
      <c r="F414" s="55"/>
      <c r="G414" s="116">
        <f t="shared" si="7"/>
        <v>0</v>
      </c>
    </row>
    <row r="415" spans="1:7" ht="21.2" customHeight="1" x14ac:dyDescent="0.25">
      <c r="A415" s="228">
        <v>9781805449096</v>
      </c>
      <c r="B415" s="139" t="s">
        <v>459</v>
      </c>
      <c r="C415" s="140" t="s">
        <v>100</v>
      </c>
      <c r="D415" s="156"/>
      <c r="E415" s="49">
        <v>6.25</v>
      </c>
      <c r="F415" s="55"/>
      <c r="G415" s="116">
        <f t="shared" si="7"/>
        <v>0</v>
      </c>
    </row>
    <row r="416" spans="1:7" ht="21.2" customHeight="1" x14ac:dyDescent="0.25">
      <c r="A416" s="228">
        <v>9780794453060</v>
      </c>
      <c r="B416" s="139" t="s">
        <v>460</v>
      </c>
      <c r="C416" s="140" t="s">
        <v>100</v>
      </c>
      <c r="D416" s="156"/>
      <c r="E416" s="49">
        <v>20</v>
      </c>
      <c r="F416" s="55"/>
      <c r="G416" s="116">
        <f t="shared" si="7"/>
        <v>0</v>
      </c>
    </row>
    <row r="417" spans="1:7" ht="21.2" customHeight="1" x14ac:dyDescent="0.25">
      <c r="A417" s="228">
        <v>9781546126973</v>
      </c>
      <c r="B417" s="139" t="s">
        <v>461</v>
      </c>
      <c r="C417" s="140" t="s">
        <v>100</v>
      </c>
      <c r="D417" s="156"/>
      <c r="E417" s="49">
        <v>10.5</v>
      </c>
      <c r="F417" s="55"/>
      <c r="G417" s="116">
        <f t="shared" si="7"/>
        <v>0</v>
      </c>
    </row>
    <row r="418" spans="1:7" ht="21.2" customHeight="1" x14ac:dyDescent="0.25">
      <c r="A418" s="228">
        <v>9781443194495</v>
      </c>
      <c r="B418" s="139" t="s">
        <v>462</v>
      </c>
      <c r="C418" s="140" t="s">
        <v>100</v>
      </c>
      <c r="D418" s="156" t="s">
        <v>1040</v>
      </c>
      <c r="E418" s="49">
        <v>20</v>
      </c>
      <c r="F418" s="55"/>
      <c r="G418" s="116">
        <f t="shared" si="7"/>
        <v>0</v>
      </c>
    </row>
    <row r="419" spans="1:7" ht="21.2" customHeight="1" x14ac:dyDescent="0.25">
      <c r="A419" s="228">
        <v>9781339045740</v>
      </c>
      <c r="B419" s="139" t="s">
        <v>463</v>
      </c>
      <c r="C419" s="140" t="s">
        <v>100</v>
      </c>
      <c r="D419" s="156"/>
      <c r="E419" s="49">
        <v>8.5</v>
      </c>
      <c r="F419" s="55"/>
      <c r="G419" s="116">
        <f t="shared" si="7"/>
        <v>0</v>
      </c>
    </row>
    <row r="420" spans="1:7" ht="21.2" customHeight="1" x14ac:dyDescent="0.25">
      <c r="A420" s="228">
        <v>9781338899641</v>
      </c>
      <c r="B420" s="139" t="s">
        <v>464</v>
      </c>
      <c r="C420" s="140" t="s">
        <v>100</v>
      </c>
      <c r="D420" s="156" t="s">
        <v>1040</v>
      </c>
      <c r="E420" s="49">
        <v>10.5</v>
      </c>
      <c r="F420" s="55"/>
      <c r="G420" s="116">
        <f t="shared" si="7"/>
        <v>0</v>
      </c>
    </row>
    <row r="421" spans="1:7" ht="21.2" customHeight="1" x14ac:dyDescent="0.25">
      <c r="A421" s="228">
        <v>9780753480601</v>
      </c>
      <c r="B421" s="139" t="s">
        <v>465</v>
      </c>
      <c r="C421" s="140" t="s">
        <v>100</v>
      </c>
      <c r="D421" s="156"/>
      <c r="E421" s="49">
        <v>11.5</v>
      </c>
      <c r="F421" s="55"/>
      <c r="G421" s="116">
        <f t="shared" si="7"/>
        <v>0</v>
      </c>
    </row>
    <row r="422" spans="1:7" ht="21.2" customHeight="1" x14ac:dyDescent="0.25">
      <c r="A422" s="228">
        <v>9781338864625</v>
      </c>
      <c r="B422" s="139" t="s">
        <v>466</v>
      </c>
      <c r="C422" s="140" t="s">
        <v>100</v>
      </c>
      <c r="D422" s="156"/>
      <c r="E422" s="49">
        <v>10.5</v>
      </c>
      <c r="F422" s="55"/>
      <c r="G422" s="116">
        <f t="shared" si="7"/>
        <v>0</v>
      </c>
    </row>
    <row r="423" spans="1:7" ht="21.2" customHeight="1" x14ac:dyDescent="0.25">
      <c r="A423" s="228">
        <v>9780593752814</v>
      </c>
      <c r="B423" s="139" t="s">
        <v>467</v>
      </c>
      <c r="C423" s="140" t="s">
        <v>100</v>
      </c>
      <c r="D423" s="156"/>
      <c r="E423" s="49">
        <v>8.25</v>
      </c>
      <c r="F423" s="55"/>
      <c r="G423" s="116">
        <f t="shared" si="7"/>
        <v>0</v>
      </c>
    </row>
    <row r="424" spans="1:7" ht="21.2" customHeight="1" x14ac:dyDescent="0.25">
      <c r="A424" s="228">
        <v>9781546103042</v>
      </c>
      <c r="B424" s="139" t="s">
        <v>468</v>
      </c>
      <c r="C424" s="140" t="s">
        <v>100</v>
      </c>
      <c r="D424" s="156"/>
      <c r="E424" s="49">
        <v>10.5</v>
      </c>
      <c r="F424" s="55"/>
      <c r="G424" s="116">
        <f t="shared" si="7"/>
        <v>0</v>
      </c>
    </row>
    <row r="425" spans="1:7" ht="21.2" customHeight="1" x14ac:dyDescent="0.25">
      <c r="A425" s="228">
        <v>9781339030968</v>
      </c>
      <c r="B425" s="139" t="s">
        <v>469</v>
      </c>
      <c r="C425" s="140" t="s">
        <v>100</v>
      </c>
      <c r="D425" s="156"/>
      <c r="E425" s="49">
        <v>10.5</v>
      </c>
      <c r="F425" s="55"/>
      <c r="G425" s="116">
        <f t="shared" si="7"/>
        <v>0</v>
      </c>
    </row>
    <row r="426" spans="1:7" ht="21.2" customHeight="1" x14ac:dyDescent="0.25">
      <c r="A426" s="228">
        <v>9781443119559</v>
      </c>
      <c r="B426" s="139" t="s">
        <v>470</v>
      </c>
      <c r="C426" s="140" t="s">
        <v>100</v>
      </c>
      <c r="D426" s="156" t="s">
        <v>1040</v>
      </c>
      <c r="E426" s="49">
        <v>10.5</v>
      </c>
      <c r="F426" s="55"/>
      <c r="G426" s="116">
        <f t="shared" si="7"/>
        <v>0</v>
      </c>
    </row>
    <row r="427" spans="1:7" ht="21.2" customHeight="1" x14ac:dyDescent="0.25">
      <c r="A427" s="228">
        <v>9781546143130</v>
      </c>
      <c r="B427" s="139" t="s">
        <v>471</v>
      </c>
      <c r="C427" s="140" t="s">
        <v>100</v>
      </c>
      <c r="D427" s="156"/>
      <c r="E427" s="49">
        <v>10.5</v>
      </c>
      <c r="F427" s="55"/>
      <c r="G427" s="116">
        <f t="shared" si="7"/>
        <v>0</v>
      </c>
    </row>
    <row r="428" spans="1:7" ht="21.2" customHeight="1" x14ac:dyDescent="0.25">
      <c r="A428" s="228">
        <v>9781546115960</v>
      </c>
      <c r="B428" s="139" t="s">
        <v>472</v>
      </c>
      <c r="C428" s="140" t="s">
        <v>100</v>
      </c>
      <c r="D428" s="156"/>
      <c r="E428" s="49">
        <v>21</v>
      </c>
      <c r="F428" s="55"/>
      <c r="G428" s="116">
        <f t="shared" si="7"/>
        <v>0</v>
      </c>
    </row>
    <row r="429" spans="1:7" ht="21.2" customHeight="1" x14ac:dyDescent="0.25">
      <c r="A429" s="228">
        <v>9781339046334</v>
      </c>
      <c r="B429" s="139" t="s">
        <v>473</v>
      </c>
      <c r="C429" s="140" t="s">
        <v>100</v>
      </c>
      <c r="D429" s="156"/>
      <c r="E429" s="49">
        <v>8.25</v>
      </c>
      <c r="F429" s="55"/>
      <c r="G429" s="116">
        <f t="shared" si="7"/>
        <v>0</v>
      </c>
    </row>
    <row r="430" spans="1:7" ht="21.2" customHeight="1" x14ac:dyDescent="0.25">
      <c r="A430" s="228">
        <v>9781546143680</v>
      </c>
      <c r="B430" s="139" t="s">
        <v>474</v>
      </c>
      <c r="C430" s="140" t="s">
        <v>100</v>
      </c>
      <c r="D430" s="156"/>
      <c r="E430" s="49">
        <v>10.5</v>
      </c>
      <c r="F430" s="55"/>
      <c r="G430" s="116">
        <f t="shared" si="7"/>
        <v>0</v>
      </c>
    </row>
    <row r="431" spans="1:7" ht="21.2" customHeight="1" x14ac:dyDescent="0.25">
      <c r="A431" s="228">
        <v>9781338355161</v>
      </c>
      <c r="B431" s="139" t="s">
        <v>475</v>
      </c>
      <c r="C431" s="140" t="s">
        <v>100</v>
      </c>
      <c r="D431" s="156"/>
      <c r="E431" s="49">
        <v>7.5</v>
      </c>
      <c r="F431" s="55"/>
      <c r="G431" s="116">
        <f t="shared" si="7"/>
        <v>0</v>
      </c>
    </row>
    <row r="432" spans="1:7" ht="21.2" customHeight="1" x14ac:dyDescent="0.25">
      <c r="A432" s="228">
        <v>9781339043098</v>
      </c>
      <c r="B432" s="139" t="s">
        <v>476</v>
      </c>
      <c r="C432" s="140" t="s">
        <v>100</v>
      </c>
      <c r="D432" s="156"/>
      <c r="E432" s="49">
        <v>6.25</v>
      </c>
      <c r="F432" s="55"/>
      <c r="G432" s="116">
        <f t="shared" si="7"/>
        <v>0</v>
      </c>
    </row>
    <row r="433" spans="1:7" ht="21.2" customHeight="1" x14ac:dyDescent="0.25">
      <c r="A433" s="228">
        <v>9781443196628</v>
      </c>
      <c r="B433" s="139" t="s">
        <v>477</v>
      </c>
      <c r="C433" s="140" t="s">
        <v>100</v>
      </c>
      <c r="D433" s="156"/>
      <c r="E433" s="49">
        <v>9.5</v>
      </c>
      <c r="F433" s="55"/>
      <c r="G433" s="116">
        <f t="shared" si="7"/>
        <v>0</v>
      </c>
    </row>
    <row r="434" spans="1:7" ht="21.2" customHeight="1" x14ac:dyDescent="0.25">
      <c r="A434" s="228">
        <v>9781546173014</v>
      </c>
      <c r="B434" s="139" t="s">
        <v>478</v>
      </c>
      <c r="C434" s="140" t="s">
        <v>100</v>
      </c>
      <c r="D434" s="156"/>
      <c r="E434" s="49">
        <v>10.5</v>
      </c>
      <c r="F434" s="55"/>
      <c r="G434" s="116">
        <f t="shared" si="7"/>
        <v>0</v>
      </c>
    </row>
    <row r="435" spans="1:7" ht="21.2" customHeight="1" x14ac:dyDescent="0.25">
      <c r="A435" s="228">
        <v>9781546103035</v>
      </c>
      <c r="B435" s="139" t="s">
        <v>479</v>
      </c>
      <c r="C435" s="140" t="s">
        <v>100</v>
      </c>
      <c r="D435" s="156"/>
      <c r="E435" s="49">
        <v>10.5</v>
      </c>
      <c r="F435" s="55"/>
      <c r="G435" s="116">
        <f t="shared" si="7"/>
        <v>0</v>
      </c>
    </row>
    <row r="436" spans="1:7" ht="21.2" customHeight="1" x14ac:dyDescent="0.25">
      <c r="A436" s="228">
        <v>9781338871401</v>
      </c>
      <c r="B436" s="139" t="s">
        <v>480</v>
      </c>
      <c r="C436" s="140" t="s">
        <v>100</v>
      </c>
      <c r="D436" s="156"/>
      <c r="E436" s="49">
        <v>8.25</v>
      </c>
      <c r="F436" s="55"/>
      <c r="G436" s="116">
        <f t="shared" si="7"/>
        <v>0</v>
      </c>
    </row>
    <row r="437" spans="1:7" ht="21.2" customHeight="1" x14ac:dyDescent="0.25">
      <c r="A437" s="228">
        <v>9781338883442</v>
      </c>
      <c r="B437" s="139" t="s">
        <v>481</v>
      </c>
      <c r="C437" s="140" t="s">
        <v>100</v>
      </c>
      <c r="D437" s="156"/>
      <c r="E437" s="49">
        <v>8.25</v>
      </c>
      <c r="F437" s="55"/>
      <c r="G437" s="116">
        <f t="shared" si="7"/>
        <v>0</v>
      </c>
    </row>
    <row r="438" spans="1:7" ht="21.2" customHeight="1" x14ac:dyDescent="0.25">
      <c r="A438" s="228">
        <v>9781338897067</v>
      </c>
      <c r="B438" s="139" t="s">
        <v>482</v>
      </c>
      <c r="C438" s="140" t="s">
        <v>100</v>
      </c>
      <c r="D438" s="156"/>
      <c r="E438" s="49">
        <v>8.25</v>
      </c>
      <c r="F438" s="55"/>
      <c r="G438" s="116">
        <f t="shared" si="7"/>
        <v>0</v>
      </c>
    </row>
    <row r="439" spans="1:7" ht="21.2" customHeight="1" x14ac:dyDescent="0.25">
      <c r="A439" s="228">
        <v>9781368094344</v>
      </c>
      <c r="B439" s="139" t="s">
        <v>483</v>
      </c>
      <c r="C439" s="140" t="s">
        <v>100</v>
      </c>
      <c r="D439" s="156"/>
      <c r="E439" s="49">
        <v>8.25</v>
      </c>
      <c r="F439" s="55"/>
      <c r="G439" s="116">
        <f t="shared" si="7"/>
        <v>0</v>
      </c>
    </row>
    <row r="440" spans="1:7" ht="21.2" customHeight="1" x14ac:dyDescent="0.25">
      <c r="A440" s="228">
        <v>9781338888010</v>
      </c>
      <c r="B440" s="139" t="s">
        <v>484</v>
      </c>
      <c r="C440" s="140" t="s">
        <v>100</v>
      </c>
      <c r="D440" s="156"/>
      <c r="E440" s="49">
        <v>10</v>
      </c>
      <c r="F440" s="55"/>
      <c r="G440" s="116">
        <f t="shared" si="7"/>
        <v>0</v>
      </c>
    </row>
    <row r="441" spans="1:7" ht="21.2" customHeight="1" x14ac:dyDescent="0.25">
      <c r="A441" s="228">
        <v>9781546122357</v>
      </c>
      <c r="B441" s="139" t="s">
        <v>485</v>
      </c>
      <c r="C441" s="140" t="s">
        <v>100</v>
      </c>
      <c r="D441" s="156" t="s">
        <v>1040</v>
      </c>
      <c r="E441" s="49">
        <v>10.5</v>
      </c>
      <c r="F441" s="55"/>
      <c r="G441" s="116">
        <f t="shared" si="7"/>
        <v>0</v>
      </c>
    </row>
    <row r="442" spans="1:7" ht="21.2" customHeight="1" x14ac:dyDescent="0.25">
      <c r="A442" s="228">
        <v>9780593752791</v>
      </c>
      <c r="B442" s="139" t="s">
        <v>486</v>
      </c>
      <c r="C442" s="140" t="s">
        <v>100</v>
      </c>
      <c r="D442" s="156"/>
      <c r="E442" s="49">
        <v>8.25</v>
      </c>
      <c r="F442" s="55"/>
      <c r="G442" s="116">
        <f t="shared" ref="G442:G505" si="8">+F442*E442</f>
        <v>0</v>
      </c>
    </row>
    <row r="443" spans="1:7" ht="21.2" customHeight="1" x14ac:dyDescent="0.25">
      <c r="A443" s="228">
        <v>9781338588149</v>
      </c>
      <c r="B443" s="139" t="s">
        <v>487</v>
      </c>
      <c r="C443" s="140" t="s">
        <v>100</v>
      </c>
      <c r="D443" s="156"/>
      <c r="E443" s="49">
        <v>7</v>
      </c>
      <c r="F443" s="55"/>
      <c r="G443" s="116">
        <f t="shared" si="8"/>
        <v>0</v>
      </c>
    </row>
    <row r="444" spans="1:7" ht="21.2" customHeight="1" x14ac:dyDescent="0.25">
      <c r="A444" s="228">
        <v>9781039701762</v>
      </c>
      <c r="B444" s="139" t="s">
        <v>488</v>
      </c>
      <c r="C444" s="140" t="s">
        <v>100</v>
      </c>
      <c r="D444" s="156"/>
      <c r="E444" s="49">
        <v>9.25</v>
      </c>
      <c r="F444" s="55"/>
      <c r="G444" s="116">
        <f t="shared" si="8"/>
        <v>0</v>
      </c>
    </row>
    <row r="445" spans="1:7" ht="21.2" customHeight="1" x14ac:dyDescent="0.25">
      <c r="A445" s="228">
        <v>9781338826784</v>
      </c>
      <c r="B445" s="139" t="s">
        <v>489</v>
      </c>
      <c r="C445" s="140" t="s">
        <v>100</v>
      </c>
      <c r="D445" s="156"/>
      <c r="E445" s="49">
        <v>7.25</v>
      </c>
      <c r="F445" s="55"/>
      <c r="G445" s="116">
        <f t="shared" si="8"/>
        <v>0</v>
      </c>
    </row>
    <row r="446" spans="1:7" ht="21.2" customHeight="1" x14ac:dyDescent="0.25">
      <c r="A446" s="228">
        <v>9780439988155</v>
      </c>
      <c r="B446" s="139" t="s">
        <v>490</v>
      </c>
      <c r="C446" s="140" t="s">
        <v>100</v>
      </c>
      <c r="D446" s="156" t="s">
        <v>1040</v>
      </c>
      <c r="E446" s="49">
        <v>8.5</v>
      </c>
      <c r="F446" s="55"/>
      <c r="G446" s="116">
        <f t="shared" si="8"/>
        <v>0</v>
      </c>
    </row>
    <row r="447" spans="1:7" ht="21.2" customHeight="1" x14ac:dyDescent="0.25">
      <c r="A447" s="228">
        <v>9781443128605</v>
      </c>
      <c r="B447" s="139" t="s">
        <v>491</v>
      </c>
      <c r="C447" s="140" t="s">
        <v>100</v>
      </c>
      <c r="D447" s="156" t="s">
        <v>1040</v>
      </c>
      <c r="E447" s="49">
        <v>9.25</v>
      </c>
      <c r="F447" s="55"/>
      <c r="G447" s="116">
        <f t="shared" si="8"/>
        <v>0</v>
      </c>
    </row>
    <row r="448" spans="1:7" ht="21.2" customHeight="1" x14ac:dyDescent="0.25">
      <c r="A448" s="228">
        <v>9781546170853</v>
      </c>
      <c r="B448" s="139" t="s">
        <v>492</v>
      </c>
      <c r="C448" s="140" t="s">
        <v>100</v>
      </c>
      <c r="D448" s="156"/>
      <c r="E448" s="49">
        <v>10.5</v>
      </c>
      <c r="F448" s="55"/>
      <c r="G448" s="116">
        <f t="shared" si="8"/>
        <v>0</v>
      </c>
    </row>
    <row r="449" spans="1:7" ht="21.2" customHeight="1" x14ac:dyDescent="0.25">
      <c r="A449" s="228">
        <v>9781546142324</v>
      </c>
      <c r="B449" s="139" t="s">
        <v>493</v>
      </c>
      <c r="C449" s="140" t="s">
        <v>100</v>
      </c>
      <c r="D449" s="156"/>
      <c r="E449" s="49">
        <v>10.5</v>
      </c>
      <c r="F449" s="55"/>
      <c r="G449" s="116">
        <f t="shared" si="8"/>
        <v>0</v>
      </c>
    </row>
    <row r="450" spans="1:7" ht="21.2" customHeight="1" x14ac:dyDescent="0.25">
      <c r="A450" s="228">
        <v>9781338831184</v>
      </c>
      <c r="B450" s="139" t="s">
        <v>494</v>
      </c>
      <c r="C450" s="140" t="s">
        <v>100</v>
      </c>
      <c r="D450" s="156"/>
      <c r="E450" s="49">
        <v>24</v>
      </c>
      <c r="F450" s="55"/>
      <c r="G450" s="116">
        <f t="shared" si="8"/>
        <v>0</v>
      </c>
    </row>
    <row r="451" spans="1:7" ht="21.2" customHeight="1" x14ac:dyDescent="0.25">
      <c r="A451" s="228">
        <v>9781339031200</v>
      </c>
      <c r="B451" s="139" t="s">
        <v>495</v>
      </c>
      <c r="C451" s="140" t="s">
        <v>100</v>
      </c>
      <c r="D451" s="156"/>
      <c r="E451" s="49">
        <v>10.5</v>
      </c>
      <c r="F451" s="55"/>
      <c r="G451" s="116">
        <f t="shared" si="8"/>
        <v>0</v>
      </c>
    </row>
    <row r="452" spans="1:7" ht="21.2" customHeight="1" x14ac:dyDescent="0.25">
      <c r="A452" s="228">
        <v>9781546164500</v>
      </c>
      <c r="B452" s="139" t="s">
        <v>496</v>
      </c>
      <c r="C452" s="140" t="s">
        <v>100</v>
      </c>
      <c r="D452" s="156"/>
      <c r="E452" s="49">
        <v>10.5</v>
      </c>
      <c r="F452" s="55"/>
      <c r="G452" s="116">
        <f t="shared" si="8"/>
        <v>0</v>
      </c>
    </row>
    <row r="453" spans="1:7" ht="21.2" customHeight="1" x14ac:dyDescent="0.25">
      <c r="A453" s="228">
        <v>9781339035666</v>
      </c>
      <c r="B453" s="139" t="s">
        <v>497</v>
      </c>
      <c r="C453" s="140" t="s">
        <v>100</v>
      </c>
      <c r="D453" s="156"/>
      <c r="E453" s="49">
        <v>10.5</v>
      </c>
      <c r="F453" s="55"/>
      <c r="G453" s="116">
        <f t="shared" si="8"/>
        <v>0</v>
      </c>
    </row>
    <row r="454" spans="1:7" ht="21.2" customHeight="1" x14ac:dyDescent="0.25">
      <c r="A454" s="228">
        <v>9781338858716</v>
      </c>
      <c r="B454" s="139" t="s">
        <v>498</v>
      </c>
      <c r="C454" s="140" t="s">
        <v>101</v>
      </c>
      <c r="D454" s="156"/>
      <c r="E454" s="49">
        <v>10.5</v>
      </c>
      <c r="F454" s="55"/>
      <c r="G454" s="116">
        <f t="shared" si="8"/>
        <v>0</v>
      </c>
    </row>
    <row r="455" spans="1:7" ht="21.2" customHeight="1" x14ac:dyDescent="0.25">
      <c r="A455" s="228">
        <v>9781039702042</v>
      </c>
      <c r="B455" s="139" t="s">
        <v>499</v>
      </c>
      <c r="C455" s="140" t="s">
        <v>101</v>
      </c>
      <c r="D455" s="156" t="s">
        <v>1040</v>
      </c>
      <c r="E455" s="49">
        <v>9.25</v>
      </c>
      <c r="F455" s="55"/>
      <c r="G455" s="116">
        <f t="shared" si="8"/>
        <v>0</v>
      </c>
    </row>
    <row r="456" spans="1:7" ht="21.2" customHeight="1" x14ac:dyDescent="0.25">
      <c r="A456" s="228">
        <v>9781443190268</v>
      </c>
      <c r="B456" s="139" t="s">
        <v>500</v>
      </c>
      <c r="C456" s="140" t="s">
        <v>101</v>
      </c>
      <c r="D456" s="156" t="s">
        <v>1040</v>
      </c>
      <c r="E456" s="49">
        <v>9.25</v>
      </c>
      <c r="F456" s="55"/>
      <c r="G456" s="116">
        <f t="shared" si="8"/>
        <v>0</v>
      </c>
    </row>
    <row r="457" spans="1:7" ht="21.2" customHeight="1" x14ac:dyDescent="0.25">
      <c r="A457" s="228">
        <v>9781546122678</v>
      </c>
      <c r="B457" s="139" t="s">
        <v>501</v>
      </c>
      <c r="C457" s="140" t="s">
        <v>101</v>
      </c>
      <c r="D457" s="156"/>
      <c r="E457" s="49">
        <v>10.5</v>
      </c>
      <c r="F457" s="55"/>
      <c r="G457" s="116">
        <f t="shared" si="8"/>
        <v>0</v>
      </c>
    </row>
    <row r="458" spans="1:7" ht="21.2" customHeight="1" x14ac:dyDescent="0.25">
      <c r="A458" s="228">
        <v>9781443196246</v>
      </c>
      <c r="B458" s="139" t="s">
        <v>502</v>
      </c>
      <c r="C458" s="140" t="s">
        <v>101</v>
      </c>
      <c r="D458" s="156" t="s">
        <v>1040</v>
      </c>
      <c r="E458" s="49">
        <v>9.25</v>
      </c>
      <c r="F458" s="55"/>
      <c r="G458" s="116">
        <f t="shared" si="8"/>
        <v>0</v>
      </c>
    </row>
    <row r="459" spans="1:7" ht="21.2" customHeight="1" x14ac:dyDescent="0.25">
      <c r="A459" s="228">
        <v>9781546109433</v>
      </c>
      <c r="B459" s="139" t="s">
        <v>503</v>
      </c>
      <c r="C459" s="140" t="s">
        <v>101</v>
      </c>
      <c r="D459" s="156"/>
      <c r="E459" s="49">
        <v>15.75</v>
      </c>
      <c r="F459" s="55"/>
      <c r="G459" s="116">
        <f t="shared" si="8"/>
        <v>0</v>
      </c>
    </row>
    <row r="460" spans="1:7" ht="21.2" customHeight="1" x14ac:dyDescent="0.25">
      <c r="A460" s="228">
        <v>9781546109839</v>
      </c>
      <c r="B460" s="139" t="s">
        <v>504</v>
      </c>
      <c r="C460" s="140" t="s">
        <v>57</v>
      </c>
      <c r="D460" s="156"/>
      <c r="E460" s="49">
        <v>8.25</v>
      </c>
      <c r="F460" s="55"/>
      <c r="G460" s="116">
        <f t="shared" si="8"/>
        <v>0</v>
      </c>
    </row>
    <row r="461" spans="1:7" ht="21.2" customHeight="1" x14ac:dyDescent="0.25">
      <c r="A461" s="228">
        <v>9781546122425</v>
      </c>
      <c r="B461" s="139" t="s">
        <v>505</v>
      </c>
      <c r="C461" s="140" t="s">
        <v>57</v>
      </c>
      <c r="D461" s="156"/>
      <c r="E461" s="49">
        <v>9.25</v>
      </c>
      <c r="F461" s="55"/>
      <c r="G461" s="116">
        <f t="shared" si="8"/>
        <v>0</v>
      </c>
    </row>
    <row r="462" spans="1:7" ht="21.2" customHeight="1" x14ac:dyDescent="0.25">
      <c r="A462" s="228">
        <v>9781339041247</v>
      </c>
      <c r="B462" s="139" t="s">
        <v>506</v>
      </c>
      <c r="C462" s="140" t="s">
        <v>57</v>
      </c>
      <c r="D462" s="156"/>
      <c r="E462" s="49">
        <v>9.25</v>
      </c>
      <c r="F462" s="55"/>
      <c r="G462" s="116">
        <f t="shared" si="8"/>
        <v>0</v>
      </c>
    </row>
    <row r="463" spans="1:7" ht="21.2" customHeight="1" x14ac:dyDescent="0.25">
      <c r="A463" s="228">
        <v>9781338877601</v>
      </c>
      <c r="B463" s="139" t="s">
        <v>507</v>
      </c>
      <c r="C463" s="140" t="s">
        <v>57</v>
      </c>
      <c r="D463" s="156"/>
      <c r="E463" s="49">
        <v>9.25</v>
      </c>
      <c r="F463" s="55"/>
      <c r="G463" s="116">
        <f t="shared" si="8"/>
        <v>0</v>
      </c>
    </row>
    <row r="464" spans="1:7" ht="21.2" customHeight="1" x14ac:dyDescent="0.25">
      <c r="A464" s="228">
        <v>9781338877632</v>
      </c>
      <c r="B464" s="139" t="s">
        <v>508</v>
      </c>
      <c r="C464" s="140" t="s">
        <v>57</v>
      </c>
      <c r="D464" s="156"/>
      <c r="E464" s="49">
        <v>9.25</v>
      </c>
      <c r="F464" s="55"/>
      <c r="G464" s="116">
        <f t="shared" si="8"/>
        <v>0</v>
      </c>
    </row>
    <row r="465" spans="1:7" ht="21.2" customHeight="1" x14ac:dyDescent="0.25">
      <c r="A465" s="228">
        <v>9781338877663</v>
      </c>
      <c r="B465" s="139" t="s">
        <v>509</v>
      </c>
      <c r="C465" s="140" t="s">
        <v>57</v>
      </c>
      <c r="D465" s="156"/>
      <c r="E465" s="49">
        <v>9.25</v>
      </c>
      <c r="F465" s="55"/>
      <c r="G465" s="116">
        <f t="shared" si="8"/>
        <v>0</v>
      </c>
    </row>
    <row r="466" spans="1:7" ht="21.2" customHeight="1" x14ac:dyDescent="0.25">
      <c r="A466" s="228">
        <v>9781338877571</v>
      </c>
      <c r="B466" s="139" t="s">
        <v>510</v>
      </c>
      <c r="C466" s="140" t="s">
        <v>57</v>
      </c>
      <c r="D466" s="156"/>
      <c r="E466" s="49">
        <v>8.25</v>
      </c>
      <c r="F466" s="55"/>
      <c r="G466" s="116">
        <f t="shared" si="8"/>
        <v>0</v>
      </c>
    </row>
    <row r="467" spans="1:7" ht="21.2" customHeight="1" x14ac:dyDescent="0.25">
      <c r="A467" s="228">
        <v>9781546138471</v>
      </c>
      <c r="B467" s="139" t="s">
        <v>511</v>
      </c>
      <c r="C467" s="140" t="s">
        <v>57</v>
      </c>
      <c r="D467" s="156"/>
      <c r="E467" s="49">
        <v>15.75</v>
      </c>
      <c r="F467" s="55"/>
      <c r="G467" s="116">
        <f t="shared" si="8"/>
        <v>0</v>
      </c>
    </row>
    <row r="468" spans="1:7" ht="21.2" customHeight="1" x14ac:dyDescent="0.25">
      <c r="A468" s="228">
        <v>9781338828894</v>
      </c>
      <c r="B468" s="139" t="s">
        <v>512</v>
      </c>
      <c r="C468" s="140" t="s">
        <v>57</v>
      </c>
      <c r="D468" s="156"/>
      <c r="E468" s="49">
        <v>9.25</v>
      </c>
      <c r="F468" s="55"/>
      <c r="G468" s="116">
        <f t="shared" si="8"/>
        <v>0</v>
      </c>
    </row>
    <row r="469" spans="1:7" ht="21.2" customHeight="1" x14ac:dyDescent="0.25">
      <c r="A469" s="228">
        <v>9781339022376</v>
      </c>
      <c r="B469" s="139" t="s">
        <v>513</v>
      </c>
      <c r="C469" s="140" t="s">
        <v>57</v>
      </c>
      <c r="D469" s="156"/>
      <c r="E469" s="49">
        <v>9.25</v>
      </c>
      <c r="F469" s="55"/>
      <c r="G469" s="116">
        <f t="shared" si="8"/>
        <v>0</v>
      </c>
    </row>
    <row r="470" spans="1:7" ht="21.2" customHeight="1" x14ac:dyDescent="0.25">
      <c r="A470" s="228">
        <v>9781339022406</v>
      </c>
      <c r="B470" s="139" t="s">
        <v>514</v>
      </c>
      <c r="C470" s="140" t="s">
        <v>57</v>
      </c>
      <c r="D470" s="156"/>
      <c r="E470" s="49">
        <v>9.25</v>
      </c>
      <c r="F470" s="55"/>
      <c r="G470" s="116">
        <f t="shared" si="8"/>
        <v>0</v>
      </c>
    </row>
    <row r="471" spans="1:7" ht="21.2" customHeight="1" x14ac:dyDescent="0.25">
      <c r="A471" s="228">
        <v>9781339045757</v>
      </c>
      <c r="B471" s="139" t="s">
        <v>515</v>
      </c>
      <c r="C471" s="140" t="s">
        <v>57</v>
      </c>
      <c r="D471" s="156"/>
      <c r="E471" s="49">
        <v>8.5</v>
      </c>
      <c r="F471" s="55"/>
      <c r="G471" s="116">
        <f t="shared" si="8"/>
        <v>0</v>
      </c>
    </row>
    <row r="472" spans="1:7" ht="21.2" customHeight="1" x14ac:dyDescent="0.25">
      <c r="A472" s="228">
        <v>9781338784008</v>
      </c>
      <c r="B472" s="139" t="s">
        <v>516</v>
      </c>
      <c r="C472" s="140" t="s">
        <v>57</v>
      </c>
      <c r="D472" s="156"/>
      <c r="E472" s="49">
        <v>7.25</v>
      </c>
      <c r="F472" s="55"/>
      <c r="G472" s="116">
        <f t="shared" si="8"/>
        <v>0</v>
      </c>
    </row>
    <row r="473" spans="1:7" ht="21.2" customHeight="1" x14ac:dyDescent="0.25">
      <c r="A473" s="228">
        <v>9781338894981</v>
      </c>
      <c r="B473" s="139" t="s">
        <v>517</v>
      </c>
      <c r="C473" s="140" t="s">
        <v>57</v>
      </c>
      <c r="D473" s="156"/>
      <c r="E473" s="49">
        <v>8.25</v>
      </c>
      <c r="F473" s="55"/>
      <c r="G473" s="116">
        <f t="shared" si="8"/>
        <v>0</v>
      </c>
    </row>
    <row r="474" spans="1:7" ht="21.2" customHeight="1" x14ac:dyDescent="0.25">
      <c r="A474" s="228">
        <v>9781338843347</v>
      </c>
      <c r="B474" s="139" t="s">
        <v>518</v>
      </c>
      <c r="C474" s="140" t="s">
        <v>57</v>
      </c>
      <c r="D474" s="156"/>
      <c r="E474" s="49">
        <v>9.25</v>
      </c>
      <c r="F474" s="55"/>
      <c r="G474" s="116">
        <f t="shared" si="8"/>
        <v>0</v>
      </c>
    </row>
    <row r="475" spans="1:7" ht="21.2" customHeight="1" x14ac:dyDescent="0.25">
      <c r="A475" s="228">
        <v>9781338832556</v>
      </c>
      <c r="B475" s="139" t="s">
        <v>519</v>
      </c>
      <c r="C475" s="140" t="s">
        <v>57</v>
      </c>
      <c r="D475" s="156"/>
      <c r="E475" s="49">
        <v>8.25</v>
      </c>
      <c r="F475" s="55"/>
      <c r="G475" s="116">
        <f t="shared" si="8"/>
        <v>0</v>
      </c>
    </row>
    <row r="476" spans="1:7" ht="21.2" customHeight="1" x14ac:dyDescent="0.25">
      <c r="A476" s="228" t="s">
        <v>520</v>
      </c>
      <c r="B476" s="139" t="s">
        <v>521</v>
      </c>
      <c r="C476" s="140" t="s">
        <v>57</v>
      </c>
      <c r="D476" s="156"/>
      <c r="E476" s="49">
        <v>15.75</v>
      </c>
      <c r="F476" s="55"/>
      <c r="G476" s="116">
        <f t="shared" si="8"/>
        <v>0</v>
      </c>
    </row>
    <row r="477" spans="1:7" ht="21.2" customHeight="1" x14ac:dyDescent="0.25">
      <c r="A477" s="228">
        <v>9781368094368</v>
      </c>
      <c r="B477" s="139" t="s">
        <v>522</v>
      </c>
      <c r="C477" s="140" t="s">
        <v>57</v>
      </c>
      <c r="D477" s="156"/>
      <c r="E477" s="49">
        <v>8.25</v>
      </c>
      <c r="F477" s="55"/>
      <c r="G477" s="116">
        <f t="shared" si="8"/>
        <v>0</v>
      </c>
    </row>
    <row r="478" spans="1:7" ht="21.2" customHeight="1" x14ac:dyDescent="0.25">
      <c r="A478" s="228">
        <v>9781546140771</v>
      </c>
      <c r="B478" s="139" t="s">
        <v>523</v>
      </c>
      <c r="C478" s="140" t="s">
        <v>57</v>
      </c>
      <c r="D478" s="156"/>
      <c r="E478" s="49">
        <v>26</v>
      </c>
      <c r="F478" s="55"/>
      <c r="G478" s="116">
        <f t="shared" si="8"/>
        <v>0</v>
      </c>
    </row>
    <row r="479" spans="1:7" ht="21.2" customHeight="1" x14ac:dyDescent="0.25">
      <c r="A479" s="228">
        <v>9781339026398</v>
      </c>
      <c r="B479" s="139" t="s">
        <v>524</v>
      </c>
      <c r="C479" s="140" t="s">
        <v>57</v>
      </c>
      <c r="D479" s="156"/>
      <c r="E479" s="49">
        <v>11.5</v>
      </c>
      <c r="F479" s="55"/>
      <c r="G479" s="116">
        <f t="shared" si="8"/>
        <v>0</v>
      </c>
    </row>
    <row r="480" spans="1:7" ht="21.2" customHeight="1" x14ac:dyDescent="0.25">
      <c r="A480" s="228">
        <v>9781426376856</v>
      </c>
      <c r="B480" s="139" t="s">
        <v>525</v>
      </c>
      <c r="C480" s="140" t="s">
        <v>57</v>
      </c>
      <c r="D480" s="156"/>
      <c r="E480" s="49">
        <v>8.25</v>
      </c>
      <c r="F480" s="55"/>
      <c r="G480" s="116">
        <f t="shared" si="8"/>
        <v>0</v>
      </c>
    </row>
    <row r="481" spans="1:7" ht="21.2" customHeight="1" x14ac:dyDescent="0.25">
      <c r="A481" s="228">
        <v>9781338880304</v>
      </c>
      <c r="B481" s="139" t="s">
        <v>526</v>
      </c>
      <c r="C481" s="140" t="s">
        <v>57</v>
      </c>
      <c r="D481" s="156"/>
      <c r="E481" s="49">
        <v>9.25</v>
      </c>
      <c r="F481" s="55"/>
      <c r="G481" s="116">
        <f t="shared" si="8"/>
        <v>0</v>
      </c>
    </row>
    <row r="482" spans="1:7" ht="21.2" customHeight="1" x14ac:dyDescent="0.25">
      <c r="A482" s="228">
        <v>9781338799613</v>
      </c>
      <c r="B482" s="139" t="s">
        <v>527</v>
      </c>
      <c r="C482" s="140" t="s">
        <v>57</v>
      </c>
      <c r="D482" s="156" t="s">
        <v>1040</v>
      </c>
      <c r="E482" s="49">
        <v>7.25</v>
      </c>
      <c r="F482" s="55"/>
      <c r="G482" s="116">
        <f t="shared" si="8"/>
        <v>0</v>
      </c>
    </row>
    <row r="483" spans="1:7" ht="21.2" customHeight="1" x14ac:dyDescent="0.25">
      <c r="A483" s="228">
        <v>9781338799903</v>
      </c>
      <c r="B483" s="139" t="s">
        <v>528</v>
      </c>
      <c r="C483" s="140" t="s">
        <v>57</v>
      </c>
      <c r="D483" s="156" t="s">
        <v>1040</v>
      </c>
      <c r="E483" s="49">
        <v>8.25</v>
      </c>
      <c r="F483" s="55"/>
      <c r="G483" s="116">
        <f t="shared" si="8"/>
        <v>0</v>
      </c>
    </row>
    <row r="484" spans="1:7" ht="21.2" customHeight="1" x14ac:dyDescent="0.25">
      <c r="A484" s="228">
        <v>9781338799811</v>
      </c>
      <c r="B484" s="139" t="s">
        <v>529</v>
      </c>
      <c r="C484" s="140" t="s">
        <v>57</v>
      </c>
      <c r="D484" s="156" t="s">
        <v>1040</v>
      </c>
      <c r="E484" s="49">
        <v>8.25</v>
      </c>
      <c r="F484" s="55"/>
      <c r="G484" s="116">
        <f t="shared" si="8"/>
        <v>0</v>
      </c>
    </row>
    <row r="485" spans="1:7" ht="21.2" customHeight="1" x14ac:dyDescent="0.25">
      <c r="A485" s="228">
        <v>9781546119746</v>
      </c>
      <c r="B485" s="139" t="s">
        <v>530</v>
      </c>
      <c r="C485" s="140" t="s">
        <v>57</v>
      </c>
      <c r="D485" s="156"/>
      <c r="E485" s="49">
        <v>9.25</v>
      </c>
      <c r="F485" s="55"/>
      <c r="G485" s="116">
        <f t="shared" si="8"/>
        <v>0</v>
      </c>
    </row>
    <row r="486" spans="1:7" ht="21.2" customHeight="1" x14ac:dyDescent="0.25">
      <c r="A486" s="228">
        <v>9781338756395</v>
      </c>
      <c r="B486" s="139" t="s">
        <v>531</v>
      </c>
      <c r="C486" s="140" t="s">
        <v>57</v>
      </c>
      <c r="D486" s="156"/>
      <c r="E486" s="49">
        <v>8.25</v>
      </c>
      <c r="F486" s="55"/>
      <c r="G486" s="116">
        <f t="shared" si="8"/>
        <v>0</v>
      </c>
    </row>
    <row r="487" spans="1:7" ht="21.2" customHeight="1" x14ac:dyDescent="0.25">
      <c r="A487" s="228">
        <v>9781338756425</v>
      </c>
      <c r="B487" s="139" t="s">
        <v>532</v>
      </c>
      <c r="C487" s="140" t="s">
        <v>57</v>
      </c>
      <c r="D487" s="156"/>
      <c r="E487" s="49">
        <v>8.25</v>
      </c>
      <c r="F487" s="55"/>
      <c r="G487" s="116">
        <f t="shared" si="8"/>
        <v>0</v>
      </c>
    </row>
    <row r="488" spans="1:7" ht="21.2" customHeight="1" x14ac:dyDescent="0.25">
      <c r="A488" s="228">
        <v>9781339042770</v>
      </c>
      <c r="B488" s="139" t="s">
        <v>533</v>
      </c>
      <c r="C488" s="140" t="s">
        <v>57</v>
      </c>
      <c r="D488" s="156"/>
      <c r="E488" s="49">
        <v>9.25</v>
      </c>
      <c r="F488" s="55"/>
      <c r="G488" s="116">
        <f t="shared" si="8"/>
        <v>0</v>
      </c>
    </row>
    <row r="489" spans="1:7" ht="21.2" customHeight="1" x14ac:dyDescent="0.25">
      <c r="A489" s="228">
        <v>9781338840704</v>
      </c>
      <c r="B489" s="139" t="s">
        <v>534</v>
      </c>
      <c r="C489" s="140" t="s">
        <v>57</v>
      </c>
      <c r="D489" s="156"/>
      <c r="E489" s="49">
        <v>10</v>
      </c>
      <c r="F489" s="55"/>
      <c r="G489" s="116">
        <f t="shared" si="8"/>
        <v>0</v>
      </c>
    </row>
    <row r="490" spans="1:7" ht="21.2" customHeight="1" x14ac:dyDescent="0.25">
      <c r="A490" s="228">
        <v>9781546119050</v>
      </c>
      <c r="B490" s="139" t="s">
        <v>535</v>
      </c>
      <c r="C490" s="140" t="s">
        <v>57</v>
      </c>
      <c r="D490" s="156"/>
      <c r="E490" s="49">
        <v>16.75</v>
      </c>
      <c r="F490" s="55"/>
      <c r="G490" s="116">
        <f t="shared" si="8"/>
        <v>0</v>
      </c>
    </row>
    <row r="491" spans="1:7" ht="21.2" customHeight="1" x14ac:dyDescent="0.25">
      <c r="A491" s="228">
        <v>9781804537428</v>
      </c>
      <c r="B491" s="139" t="s">
        <v>536</v>
      </c>
      <c r="C491" s="140" t="s">
        <v>57</v>
      </c>
      <c r="D491" s="156"/>
      <c r="E491" s="49">
        <v>10.5</v>
      </c>
      <c r="F491" s="55"/>
      <c r="G491" s="116">
        <f t="shared" si="8"/>
        <v>0</v>
      </c>
    </row>
    <row r="492" spans="1:7" ht="21.2" customHeight="1" x14ac:dyDescent="0.25">
      <c r="A492" s="228">
        <v>9781546142089</v>
      </c>
      <c r="B492" s="139" t="s">
        <v>537</v>
      </c>
      <c r="C492" s="140" t="s">
        <v>57</v>
      </c>
      <c r="D492" s="156"/>
      <c r="E492" s="49">
        <v>21</v>
      </c>
      <c r="F492" s="55"/>
      <c r="G492" s="116">
        <f t="shared" si="8"/>
        <v>0</v>
      </c>
    </row>
    <row r="493" spans="1:7" ht="21.2" customHeight="1" x14ac:dyDescent="0.25">
      <c r="A493" s="228">
        <v>9781546142744</v>
      </c>
      <c r="B493" s="139" t="s">
        <v>538</v>
      </c>
      <c r="C493" s="140" t="s">
        <v>57</v>
      </c>
      <c r="D493" s="156"/>
      <c r="E493" s="49">
        <v>9.25</v>
      </c>
      <c r="F493" s="55"/>
      <c r="G493" s="116">
        <f t="shared" si="8"/>
        <v>0</v>
      </c>
    </row>
    <row r="494" spans="1:7" ht="21.2" customHeight="1" x14ac:dyDescent="0.25">
      <c r="A494" s="228">
        <v>9780593709900</v>
      </c>
      <c r="B494" s="139" t="s">
        <v>539</v>
      </c>
      <c r="C494" s="140" t="s">
        <v>57</v>
      </c>
      <c r="D494" s="156"/>
      <c r="E494" s="49">
        <v>8.25</v>
      </c>
      <c r="F494" s="55"/>
      <c r="G494" s="116">
        <f t="shared" si="8"/>
        <v>0</v>
      </c>
    </row>
    <row r="495" spans="1:7" ht="21.2" customHeight="1" x14ac:dyDescent="0.25">
      <c r="A495" s="228">
        <v>9781338880434</v>
      </c>
      <c r="B495" s="139" t="s">
        <v>540</v>
      </c>
      <c r="C495" s="140" t="s">
        <v>57</v>
      </c>
      <c r="D495" s="156"/>
      <c r="E495" s="49">
        <v>9.25</v>
      </c>
      <c r="F495" s="55"/>
      <c r="G495" s="116">
        <f t="shared" si="8"/>
        <v>0</v>
      </c>
    </row>
    <row r="496" spans="1:7" ht="21.2" customHeight="1" x14ac:dyDescent="0.25">
      <c r="A496" s="228">
        <v>9781546127161</v>
      </c>
      <c r="B496" s="139" t="s">
        <v>541</v>
      </c>
      <c r="C496" s="140" t="s">
        <v>57</v>
      </c>
      <c r="D496" s="156"/>
      <c r="E496" s="49">
        <v>9.25</v>
      </c>
      <c r="F496" s="55"/>
      <c r="G496" s="116">
        <f t="shared" si="8"/>
        <v>0</v>
      </c>
    </row>
    <row r="497" spans="1:7" ht="21.2" customHeight="1" x14ac:dyDescent="0.25">
      <c r="A497" s="228">
        <v>9781339000954</v>
      </c>
      <c r="B497" s="139" t="s">
        <v>542</v>
      </c>
      <c r="C497" s="140" t="s">
        <v>57</v>
      </c>
      <c r="D497" s="156"/>
      <c r="E497" s="49">
        <v>8.25</v>
      </c>
      <c r="F497" s="55"/>
      <c r="G497" s="116">
        <f t="shared" si="8"/>
        <v>0</v>
      </c>
    </row>
    <row r="498" spans="1:7" ht="21.2" customHeight="1" x14ac:dyDescent="0.25">
      <c r="A498" s="228">
        <v>9781339027272</v>
      </c>
      <c r="B498" s="139" t="s">
        <v>543</v>
      </c>
      <c r="C498" s="140" t="s">
        <v>114</v>
      </c>
      <c r="D498" s="156"/>
      <c r="E498" s="49">
        <v>17</v>
      </c>
      <c r="F498" s="55"/>
      <c r="G498" s="116">
        <f t="shared" si="8"/>
        <v>0</v>
      </c>
    </row>
    <row r="499" spans="1:7" ht="21.2" customHeight="1" x14ac:dyDescent="0.25">
      <c r="A499" s="228">
        <v>9781443197267</v>
      </c>
      <c r="B499" s="139" t="s">
        <v>544</v>
      </c>
      <c r="C499" s="140" t="s">
        <v>113</v>
      </c>
      <c r="D499" s="156" t="s">
        <v>1040</v>
      </c>
      <c r="E499" s="49">
        <v>9.25</v>
      </c>
      <c r="F499" s="55"/>
      <c r="G499" s="116">
        <f t="shared" si="8"/>
        <v>0</v>
      </c>
    </row>
    <row r="500" spans="1:7" ht="21.2" customHeight="1" x14ac:dyDescent="0.25">
      <c r="A500" s="228">
        <v>9781546109938</v>
      </c>
      <c r="B500" s="139" t="s">
        <v>545</v>
      </c>
      <c r="C500" s="140" t="s">
        <v>113</v>
      </c>
      <c r="D500" s="156"/>
      <c r="E500" s="49">
        <v>15.75</v>
      </c>
      <c r="F500" s="55"/>
      <c r="G500" s="116">
        <f t="shared" si="8"/>
        <v>0</v>
      </c>
    </row>
    <row r="501" spans="1:7" ht="21.2" customHeight="1" x14ac:dyDescent="0.25">
      <c r="A501" s="228">
        <v>9781338895100</v>
      </c>
      <c r="B501" s="139" t="s">
        <v>546</v>
      </c>
      <c r="C501" s="140" t="s">
        <v>113</v>
      </c>
      <c r="D501" s="156"/>
      <c r="E501" s="49">
        <v>12.5</v>
      </c>
      <c r="F501" s="55"/>
      <c r="G501" s="116">
        <f t="shared" si="8"/>
        <v>0</v>
      </c>
    </row>
    <row r="502" spans="1:7" ht="21.2" customHeight="1" x14ac:dyDescent="0.25">
      <c r="A502" s="228">
        <v>9781338859164</v>
      </c>
      <c r="B502" s="139" t="s">
        <v>547</v>
      </c>
      <c r="C502" s="140" t="s">
        <v>58</v>
      </c>
      <c r="D502" s="156"/>
      <c r="E502" s="49">
        <v>9.25</v>
      </c>
      <c r="F502" s="55"/>
      <c r="G502" s="116">
        <f t="shared" si="8"/>
        <v>0</v>
      </c>
    </row>
    <row r="503" spans="1:7" ht="21.2" customHeight="1" x14ac:dyDescent="0.25">
      <c r="A503" s="228">
        <v>9781338859171</v>
      </c>
      <c r="B503" s="139" t="s">
        <v>548</v>
      </c>
      <c r="C503" s="140" t="s">
        <v>58</v>
      </c>
      <c r="D503" s="156"/>
      <c r="E503" s="49">
        <v>9.25</v>
      </c>
      <c r="F503" s="55"/>
      <c r="G503" s="116">
        <f t="shared" si="8"/>
        <v>0</v>
      </c>
    </row>
    <row r="504" spans="1:7" ht="21.2" customHeight="1" x14ac:dyDescent="0.25">
      <c r="A504" s="228">
        <v>9781338881684</v>
      </c>
      <c r="B504" s="139" t="s">
        <v>549</v>
      </c>
      <c r="C504" s="140" t="s">
        <v>58</v>
      </c>
      <c r="D504" s="156"/>
      <c r="E504" s="49">
        <v>10.5</v>
      </c>
      <c r="F504" s="55"/>
      <c r="G504" s="116">
        <f t="shared" si="8"/>
        <v>0</v>
      </c>
    </row>
    <row r="505" spans="1:7" ht="21.2" customHeight="1" x14ac:dyDescent="0.25">
      <c r="A505" s="228">
        <v>9781339041223</v>
      </c>
      <c r="B505" s="139" t="s">
        <v>550</v>
      </c>
      <c r="C505" s="140" t="s">
        <v>58</v>
      </c>
      <c r="D505" s="156"/>
      <c r="E505" s="49">
        <v>9.25</v>
      </c>
      <c r="F505" s="55"/>
      <c r="G505" s="116">
        <f t="shared" si="8"/>
        <v>0</v>
      </c>
    </row>
    <row r="506" spans="1:7" ht="21.2" customHeight="1" x14ac:dyDescent="0.25">
      <c r="A506" s="228">
        <v>9781339041230</v>
      </c>
      <c r="B506" s="139" t="s">
        <v>551</v>
      </c>
      <c r="C506" s="140" t="s">
        <v>58</v>
      </c>
      <c r="D506" s="156"/>
      <c r="E506" s="49">
        <v>9.25</v>
      </c>
      <c r="F506" s="55"/>
      <c r="G506" s="116">
        <f t="shared" ref="G506:G569" si="9">+F506*E506</f>
        <v>0</v>
      </c>
    </row>
    <row r="507" spans="1:7" ht="21.2" customHeight="1" x14ac:dyDescent="0.25">
      <c r="A507" s="228">
        <v>9781339008646</v>
      </c>
      <c r="B507" s="139" t="s">
        <v>552</v>
      </c>
      <c r="C507" s="140" t="s">
        <v>58</v>
      </c>
      <c r="D507" s="156"/>
      <c r="E507" s="49">
        <v>9.25</v>
      </c>
      <c r="F507" s="55"/>
      <c r="G507" s="116">
        <f t="shared" si="9"/>
        <v>0</v>
      </c>
    </row>
    <row r="508" spans="1:7" ht="21.2" customHeight="1" x14ac:dyDescent="0.25">
      <c r="A508" s="228">
        <v>9781339019888</v>
      </c>
      <c r="B508" s="139" t="s">
        <v>553</v>
      </c>
      <c r="C508" s="140" t="s">
        <v>58</v>
      </c>
      <c r="D508" s="156"/>
      <c r="E508" s="49">
        <v>8.25</v>
      </c>
      <c r="F508" s="55"/>
      <c r="G508" s="116">
        <f t="shared" si="9"/>
        <v>0</v>
      </c>
    </row>
    <row r="509" spans="1:7" ht="21.2" customHeight="1" x14ac:dyDescent="0.25">
      <c r="A509" s="228">
        <v>9781338875485</v>
      </c>
      <c r="B509" s="139" t="s">
        <v>554</v>
      </c>
      <c r="C509" s="140" t="s">
        <v>58</v>
      </c>
      <c r="D509" s="156"/>
      <c r="E509" s="49">
        <v>8.25</v>
      </c>
      <c r="F509" s="55"/>
      <c r="G509" s="116">
        <f t="shared" si="9"/>
        <v>0</v>
      </c>
    </row>
    <row r="510" spans="1:7" ht="21.2" customHeight="1" x14ac:dyDescent="0.25">
      <c r="A510" s="228">
        <v>9781338875492</v>
      </c>
      <c r="B510" s="139" t="s">
        <v>555</v>
      </c>
      <c r="C510" s="140" t="s">
        <v>58</v>
      </c>
      <c r="D510" s="156"/>
      <c r="E510" s="49">
        <v>8.25</v>
      </c>
      <c r="F510" s="55"/>
      <c r="G510" s="116">
        <f t="shared" si="9"/>
        <v>0</v>
      </c>
    </row>
    <row r="511" spans="1:7" ht="21.2" customHeight="1" x14ac:dyDescent="0.25">
      <c r="A511" s="228">
        <v>9781339019918</v>
      </c>
      <c r="B511" s="139" t="s">
        <v>556</v>
      </c>
      <c r="C511" s="140" t="s">
        <v>58</v>
      </c>
      <c r="D511" s="156"/>
      <c r="E511" s="49">
        <v>8.25</v>
      </c>
      <c r="F511" s="55"/>
      <c r="G511" s="116">
        <f t="shared" si="9"/>
        <v>0</v>
      </c>
    </row>
    <row r="512" spans="1:7" ht="21.2" customHeight="1" x14ac:dyDescent="0.25">
      <c r="A512" s="228">
        <v>9781338776973</v>
      </c>
      <c r="B512" s="139" t="s">
        <v>557</v>
      </c>
      <c r="C512" s="140" t="s">
        <v>58</v>
      </c>
      <c r="D512" s="156"/>
      <c r="E512" s="49">
        <v>9.25</v>
      </c>
      <c r="F512" s="55"/>
      <c r="G512" s="116">
        <f t="shared" si="9"/>
        <v>0</v>
      </c>
    </row>
    <row r="513" spans="1:7" ht="21.2" customHeight="1" x14ac:dyDescent="0.25">
      <c r="A513" s="228">
        <v>9781338777000</v>
      </c>
      <c r="B513" s="139" t="s">
        <v>558</v>
      </c>
      <c r="C513" s="140" t="s">
        <v>58</v>
      </c>
      <c r="D513" s="156"/>
      <c r="E513" s="49">
        <v>9.25</v>
      </c>
      <c r="F513" s="55"/>
      <c r="G513" s="116">
        <f t="shared" si="9"/>
        <v>0</v>
      </c>
    </row>
    <row r="514" spans="1:7" ht="21.2" customHeight="1" x14ac:dyDescent="0.25">
      <c r="A514" s="228">
        <v>9781338776904</v>
      </c>
      <c r="B514" s="139" t="s">
        <v>559</v>
      </c>
      <c r="C514" s="140" t="s">
        <v>58</v>
      </c>
      <c r="D514" s="156"/>
      <c r="E514" s="49">
        <v>8</v>
      </c>
      <c r="F514" s="55"/>
      <c r="G514" s="116">
        <f t="shared" si="9"/>
        <v>0</v>
      </c>
    </row>
    <row r="515" spans="1:7" ht="21.2" customHeight="1" x14ac:dyDescent="0.25">
      <c r="A515" s="228">
        <v>9781339023458</v>
      </c>
      <c r="B515" s="139" t="s">
        <v>560</v>
      </c>
      <c r="C515" s="140" t="s">
        <v>58</v>
      </c>
      <c r="D515" s="156"/>
      <c r="E515" s="49">
        <v>16.75</v>
      </c>
      <c r="F515" s="55"/>
      <c r="G515" s="116">
        <f t="shared" si="9"/>
        <v>0</v>
      </c>
    </row>
    <row r="516" spans="1:7" ht="21.2" customHeight="1" x14ac:dyDescent="0.25">
      <c r="A516" s="228">
        <v>9781338848021</v>
      </c>
      <c r="B516" s="139" t="s">
        <v>561</v>
      </c>
      <c r="C516" s="140" t="s">
        <v>58</v>
      </c>
      <c r="D516" s="156"/>
      <c r="E516" s="49">
        <v>11.5</v>
      </c>
      <c r="F516" s="55"/>
      <c r="G516" s="116">
        <f t="shared" si="9"/>
        <v>0</v>
      </c>
    </row>
    <row r="517" spans="1:7" ht="21.2" customHeight="1" x14ac:dyDescent="0.25">
      <c r="A517" s="228">
        <v>9781039701984</v>
      </c>
      <c r="B517" s="139" t="s">
        <v>562</v>
      </c>
      <c r="C517" s="140" t="s">
        <v>58</v>
      </c>
      <c r="D517" s="156" t="s">
        <v>1040</v>
      </c>
      <c r="E517" s="49">
        <v>10.5</v>
      </c>
      <c r="F517" s="55"/>
      <c r="G517" s="116">
        <f t="shared" si="9"/>
        <v>0</v>
      </c>
    </row>
    <row r="518" spans="1:7" ht="21.2" customHeight="1" x14ac:dyDescent="0.25">
      <c r="A518" s="228">
        <v>9781338843286</v>
      </c>
      <c r="B518" s="139" t="s">
        <v>563</v>
      </c>
      <c r="C518" s="140" t="s">
        <v>58</v>
      </c>
      <c r="D518" s="156"/>
      <c r="E518" s="49">
        <v>9.25</v>
      </c>
      <c r="F518" s="55"/>
      <c r="G518" s="116">
        <f t="shared" si="9"/>
        <v>0</v>
      </c>
    </row>
    <row r="519" spans="1:7" ht="21.2" customHeight="1" x14ac:dyDescent="0.25">
      <c r="A519" s="228">
        <v>9781338834109</v>
      </c>
      <c r="B519" s="139" t="s">
        <v>564</v>
      </c>
      <c r="C519" s="140" t="s">
        <v>58</v>
      </c>
      <c r="D519" s="156"/>
      <c r="E519" s="49">
        <v>8.25</v>
      </c>
      <c r="F519" s="55"/>
      <c r="G519" s="116">
        <f t="shared" si="9"/>
        <v>0</v>
      </c>
    </row>
    <row r="520" spans="1:7" ht="21.2" customHeight="1" x14ac:dyDescent="0.25">
      <c r="A520" s="228">
        <v>9781338880274</v>
      </c>
      <c r="B520" s="139" t="s">
        <v>565</v>
      </c>
      <c r="C520" s="140" t="s">
        <v>58</v>
      </c>
      <c r="D520" s="156"/>
      <c r="E520" s="49">
        <v>9.25</v>
      </c>
      <c r="F520" s="55"/>
      <c r="G520" s="116">
        <f t="shared" si="9"/>
        <v>0</v>
      </c>
    </row>
    <row r="521" spans="1:7" ht="21.2" customHeight="1" x14ac:dyDescent="0.25">
      <c r="A521" s="228">
        <v>9781546131595</v>
      </c>
      <c r="B521" s="139" t="s">
        <v>566</v>
      </c>
      <c r="C521" s="140" t="s">
        <v>58</v>
      </c>
      <c r="D521" s="156"/>
      <c r="E521" s="49">
        <v>9.25</v>
      </c>
      <c r="F521" s="55"/>
      <c r="G521" s="116">
        <f t="shared" si="9"/>
        <v>0</v>
      </c>
    </row>
    <row r="522" spans="1:7" ht="21.2" customHeight="1" x14ac:dyDescent="0.25">
      <c r="A522" s="228">
        <v>9781339021577</v>
      </c>
      <c r="B522" s="139" t="s">
        <v>567</v>
      </c>
      <c r="C522" s="140" t="s">
        <v>58</v>
      </c>
      <c r="D522" s="156"/>
      <c r="E522" s="49">
        <v>9.25</v>
      </c>
      <c r="F522" s="55"/>
      <c r="G522" s="116">
        <f t="shared" si="9"/>
        <v>0</v>
      </c>
    </row>
    <row r="523" spans="1:7" ht="21.2" customHeight="1" x14ac:dyDescent="0.25">
      <c r="A523" s="228">
        <v>9781546143192</v>
      </c>
      <c r="B523" s="139" t="s">
        <v>568</v>
      </c>
      <c r="C523" s="140" t="s">
        <v>58</v>
      </c>
      <c r="D523" s="156"/>
      <c r="E523" s="49">
        <v>10.5</v>
      </c>
      <c r="F523" s="55"/>
      <c r="G523" s="116">
        <f t="shared" si="9"/>
        <v>0</v>
      </c>
    </row>
    <row r="524" spans="1:7" ht="21.2" customHeight="1" x14ac:dyDescent="0.25">
      <c r="A524" s="228">
        <v>9781546102618</v>
      </c>
      <c r="B524" s="139" t="s">
        <v>569</v>
      </c>
      <c r="C524" s="140" t="s">
        <v>58</v>
      </c>
      <c r="D524" s="156"/>
      <c r="E524" s="49">
        <v>11.25</v>
      </c>
      <c r="F524" s="55"/>
      <c r="G524" s="116">
        <f t="shared" si="9"/>
        <v>0</v>
      </c>
    </row>
    <row r="525" spans="1:7" ht="21.2" customHeight="1" x14ac:dyDescent="0.25">
      <c r="A525" s="228">
        <v>9781339028057</v>
      </c>
      <c r="B525" s="139" t="s">
        <v>570</v>
      </c>
      <c r="C525" s="140" t="s">
        <v>58</v>
      </c>
      <c r="D525" s="156"/>
      <c r="E525" s="49">
        <v>12.5</v>
      </c>
      <c r="F525" s="55"/>
      <c r="G525" s="116">
        <f t="shared" si="9"/>
        <v>0</v>
      </c>
    </row>
    <row r="526" spans="1:7" ht="21.2" customHeight="1" x14ac:dyDescent="0.25">
      <c r="A526" s="228">
        <v>9781546141679</v>
      </c>
      <c r="B526" s="139" t="s">
        <v>571</v>
      </c>
      <c r="C526" s="140" t="s">
        <v>58</v>
      </c>
      <c r="D526" s="156"/>
      <c r="E526" s="49">
        <v>11.25</v>
      </c>
      <c r="F526" s="55"/>
      <c r="G526" s="116">
        <f t="shared" si="9"/>
        <v>0</v>
      </c>
    </row>
    <row r="527" spans="1:7" ht="21.2" customHeight="1" x14ac:dyDescent="0.25">
      <c r="A527" s="228">
        <v>9781546124962</v>
      </c>
      <c r="B527" s="139" t="s">
        <v>572</v>
      </c>
      <c r="C527" s="140" t="s">
        <v>58</v>
      </c>
      <c r="D527" s="156"/>
      <c r="E527" s="49">
        <v>17.75</v>
      </c>
      <c r="F527" s="55"/>
      <c r="G527" s="116">
        <f t="shared" si="9"/>
        <v>0</v>
      </c>
    </row>
    <row r="528" spans="1:7" ht="21.2" customHeight="1" x14ac:dyDescent="0.25">
      <c r="A528" s="228">
        <v>9781443197731</v>
      </c>
      <c r="B528" s="139" t="s">
        <v>573</v>
      </c>
      <c r="C528" s="140" t="s">
        <v>58</v>
      </c>
      <c r="D528" s="156" t="s">
        <v>1040</v>
      </c>
      <c r="E528" s="49">
        <v>9.25</v>
      </c>
      <c r="F528" s="55"/>
      <c r="G528" s="116">
        <f t="shared" si="9"/>
        <v>0</v>
      </c>
    </row>
    <row r="529" spans="1:7" ht="21.2" customHeight="1" x14ac:dyDescent="0.25">
      <c r="A529" s="228">
        <v>9781338762549</v>
      </c>
      <c r="B529" s="139" t="s">
        <v>574</v>
      </c>
      <c r="C529" s="140" t="s">
        <v>59</v>
      </c>
      <c r="D529" s="156"/>
      <c r="E529" s="49">
        <v>17.75</v>
      </c>
      <c r="F529" s="55"/>
      <c r="G529" s="116">
        <f t="shared" si="9"/>
        <v>0</v>
      </c>
    </row>
    <row r="530" spans="1:7" ht="21.2" customHeight="1" x14ac:dyDescent="0.25">
      <c r="A530" s="228">
        <v>9781546121947</v>
      </c>
      <c r="B530" s="139" t="s">
        <v>575</v>
      </c>
      <c r="C530" s="140" t="s">
        <v>59</v>
      </c>
      <c r="D530" s="156"/>
      <c r="E530" s="49">
        <v>10.5</v>
      </c>
      <c r="F530" s="55"/>
      <c r="G530" s="116">
        <f t="shared" si="9"/>
        <v>0</v>
      </c>
    </row>
    <row r="531" spans="1:7" ht="21.2" customHeight="1" x14ac:dyDescent="0.25">
      <c r="A531" s="228">
        <v>9781339042176</v>
      </c>
      <c r="B531" s="139" t="s">
        <v>576</v>
      </c>
      <c r="C531" s="140" t="s">
        <v>59</v>
      </c>
      <c r="D531" s="156"/>
      <c r="E531" s="49">
        <v>8.25</v>
      </c>
      <c r="F531" s="55"/>
      <c r="G531" s="116">
        <f t="shared" si="9"/>
        <v>0</v>
      </c>
    </row>
    <row r="532" spans="1:7" ht="21.2" customHeight="1" x14ac:dyDescent="0.25">
      <c r="A532" s="228">
        <v>9781443198899</v>
      </c>
      <c r="B532" s="139" t="s">
        <v>577</v>
      </c>
      <c r="C532" s="140" t="s">
        <v>59</v>
      </c>
      <c r="D532" s="156" t="s">
        <v>1040</v>
      </c>
      <c r="E532" s="49">
        <v>10</v>
      </c>
      <c r="F532" s="55"/>
      <c r="G532" s="116">
        <f t="shared" si="9"/>
        <v>0</v>
      </c>
    </row>
    <row r="533" spans="1:7" ht="21.2" customHeight="1" x14ac:dyDescent="0.25">
      <c r="A533" s="228">
        <v>9781338890334</v>
      </c>
      <c r="B533" s="139" t="s">
        <v>578</v>
      </c>
      <c r="C533" s="140" t="s">
        <v>59</v>
      </c>
      <c r="D533" s="156"/>
      <c r="E533" s="49">
        <v>12.5</v>
      </c>
      <c r="F533" s="55"/>
      <c r="G533" s="116">
        <f t="shared" si="9"/>
        <v>0</v>
      </c>
    </row>
    <row r="534" spans="1:7" ht="21.2" customHeight="1" x14ac:dyDescent="0.25">
      <c r="A534" s="228">
        <v>9781338806694</v>
      </c>
      <c r="B534" s="139" t="s">
        <v>579</v>
      </c>
      <c r="C534" s="140" t="s">
        <v>59</v>
      </c>
      <c r="D534" s="156"/>
      <c r="E534" s="49">
        <v>12.5</v>
      </c>
      <c r="F534" s="55"/>
      <c r="G534" s="116">
        <f t="shared" si="9"/>
        <v>0</v>
      </c>
    </row>
    <row r="535" spans="1:7" ht="21.2" customHeight="1" x14ac:dyDescent="0.25">
      <c r="A535" s="228">
        <v>9781546154273</v>
      </c>
      <c r="B535" s="139" t="s">
        <v>580</v>
      </c>
      <c r="C535" s="140" t="s">
        <v>102</v>
      </c>
      <c r="D535" s="156"/>
      <c r="E535" s="49">
        <v>9.25</v>
      </c>
      <c r="F535" s="55"/>
      <c r="G535" s="116">
        <f t="shared" si="9"/>
        <v>0</v>
      </c>
    </row>
    <row r="536" spans="1:7" ht="21.2" customHeight="1" x14ac:dyDescent="0.25">
      <c r="A536" s="228">
        <v>9781907083440</v>
      </c>
      <c r="B536" s="139" t="s">
        <v>581</v>
      </c>
      <c r="C536" s="140" t="s">
        <v>102</v>
      </c>
      <c r="D536" s="156"/>
      <c r="E536" s="49">
        <v>15.75</v>
      </c>
      <c r="F536" s="55"/>
      <c r="G536" s="116">
        <f t="shared" si="9"/>
        <v>0</v>
      </c>
    </row>
    <row r="537" spans="1:7" ht="21.2" customHeight="1" x14ac:dyDescent="0.25">
      <c r="A537" s="228">
        <v>9781338741032</v>
      </c>
      <c r="B537" s="139" t="s">
        <v>582</v>
      </c>
      <c r="C537" s="140" t="s">
        <v>102</v>
      </c>
      <c r="D537" s="156"/>
      <c r="E537" s="49">
        <v>15</v>
      </c>
      <c r="F537" s="55"/>
      <c r="G537" s="116">
        <f t="shared" si="9"/>
        <v>0</v>
      </c>
    </row>
    <row r="538" spans="1:7" ht="21.2" customHeight="1" x14ac:dyDescent="0.25">
      <c r="A538" s="228">
        <v>9781338896435</v>
      </c>
      <c r="B538" s="139" t="s">
        <v>583</v>
      </c>
      <c r="C538" s="140" t="s">
        <v>102</v>
      </c>
      <c r="D538" s="156"/>
      <c r="E538" s="49">
        <v>20</v>
      </c>
      <c r="F538" s="55"/>
      <c r="G538" s="116">
        <f t="shared" si="9"/>
        <v>0</v>
      </c>
    </row>
    <row r="539" spans="1:7" ht="21.2" customHeight="1" x14ac:dyDescent="0.25">
      <c r="A539" s="228">
        <v>9781338896459</v>
      </c>
      <c r="B539" s="139" t="s">
        <v>584</v>
      </c>
      <c r="C539" s="140" t="s">
        <v>102</v>
      </c>
      <c r="D539" s="156"/>
      <c r="E539" s="49">
        <v>20</v>
      </c>
      <c r="F539" s="55"/>
      <c r="G539" s="116">
        <f t="shared" si="9"/>
        <v>0</v>
      </c>
    </row>
    <row r="540" spans="1:7" ht="21.2" customHeight="1" x14ac:dyDescent="0.25">
      <c r="A540" s="228">
        <v>9781338741056</v>
      </c>
      <c r="B540" s="139" t="s">
        <v>585</v>
      </c>
      <c r="C540" s="140" t="s">
        <v>102</v>
      </c>
      <c r="D540" s="156"/>
      <c r="E540" s="49">
        <v>15</v>
      </c>
      <c r="F540" s="55"/>
      <c r="G540" s="116">
        <f t="shared" si="9"/>
        <v>0</v>
      </c>
    </row>
    <row r="541" spans="1:7" ht="21.2" customHeight="1" x14ac:dyDescent="0.25">
      <c r="A541" s="228">
        <v>9781338741063</v>
      </c>
      <c r="B541" s="139" t="s">
        <v>586</v>
      </c>
      <c r="C541" s="140" t="s">
        <v>102</v>
      </c>
      <c r="D541" s="156"/>
      <c r="E541" s="49">
        <v>15</v>
      </c>
      <c r="F541" s="55"/>
      <c r="G541" s="116">
        <f t="shared" si="9"/>
        <v>0</v>
      </c>
    </row>
    <row r="542" spans="1:7" ht="21.2" customHeight="1" x14ac:dyDescent="0.25">
      <c r="A542" s="228" t="s">
        <v>121</v>
      </c>
      <c r="B542" s="139" t="s">
        <v>587</v>
      </c>
      <c r="C542" s="140" t="s">
        <v>102</v>
      </c>
      <c r="D542" s="156"/>
      <c r="E542" s="49">
        <v>15</v>
      </c>
      <c r="F542" s="55"/>
      <c r="G542" s="116">
        <f t="shared" si="9"/>
        <v>0</v>
      </c>
    </row>
    <row r="543" spans="1:7" ht="21.2" customHeight="1" x14ac:dyDescent="0.25">
      <c r="A543" s="228">
        <v>9781546135371</v>
      </c>
      <c r="B543" s="139" t="s">
        <v>588</v>
      </c>
      <c r="C543" s="140" t="s">
        <v>102</v>
      </c>
      <c r="D543" s="156"/>
      <c r="E543" s="49">
        <v>15.75</v>
      </c>
      <c r="F543" s="55"/>
      <c r="G543" s="116">
        <f t="shared" si="9"/>
        <v>0</v>
      </c>
    </row>
    <row r="544" spans="1:7" ht="21.2" customHeight="1" x14ac:dyDescent="0.25">
      <c r="A544" s="228">
        <v>9781546109402</v>
      </c>
      <c r="B544" s="139" t="s">
        <v>589</v>
      </c>
      <c r="C544" s="140" t="s">
        <v>102</v>
      </c>
      <c r="D544" s="156"/>
      <c r="E544" s="49">
        <v>17</v>
      </c>
      <c r="F544" s="55"/>
      <c r="G544" s="116">
        <f t="shared" si="9"/>
        <v>0</v>
      </c>
    </row>
    <row r="545" spans="1:7" ht="21.2" customHeight="1" x14ac:dyDescent="0.25">
      <c r="A545" s="228" t="s">
        <v>590</v>
      </c>
      <c r="B545" s="139" t="s">
        <v>591</v>
      </c>
      <c r="C545" s="140" t="s">
        <v>102</v>
      </c>
      <c r="D545" s="156"/>
      <c r="E545" s="49">
        <v>15.75</v>
      </c>
      <c r="F545" s="55"/>
      <c r="G545" s="116">
        <f t="shared" si="9"/>
        <v>0</v>
      </c>
    </row>
    <row r="546" spans="1:7" ht="21.2" customHeight="1" x14ac:dyDescent="0.25">
      <c r="A546" s="228">
        <v>9781339028019</v>
      </c>
      <c r="B546" s="139" t="s">
        <v>592</v>
      </c>
      <c r="C546" s="140" t="s">
        <v>102</v>
      </c>
      <c r="D546" s="156"/>
      <c r="E546" s="49">
        <v>24</v>
      </c>
      <c r="F546" s="55"/>
      <c r="G546" s="116">
        <f t="shared" si="9"/>
        <v>0</v>
      </c>
    </row>
    <row r="547" spans="1:7" ht="21.2" customHeight="1" x14ac:dyDescent="0.25">
      <c r="A547" s="228">
        <v>9781338890297</v>
      </c>
      <c r="B547" s="139" t="s">
        <v>593</v>
      </c>
      <c r="C547" s="140" t="s">
        <v>102</v>
      </c>
      <c r="D547" s="156"/>
      <c r="E547" s="49">
        <v>10</v>
      </c>
      <c r="F547" s="55"/>
      <c r="G547" s="116">
        <f t="shared" si="9"/>
        <v>0</v>
      </c>
    </row>
    <row r="548" spans="1:7" ht="21.2" customHeight="1" x14ac:dyDescent="0.25">
      <c r="A548" s="228">
        <v>9781546137665</v>
      </c>
      <c r="B548" s="139" t="s">
        <v>594</v>
      </c>
      <c r="C548" s="140" t="s">
        <v>102</v>
      </c>
      <c r="D548" s="156"/>
      <c r="E548" s="49">
        <v>15.75</v>
      </c>
      <c r="F548" s="55"/>
      <c r="G548" s="116">
        <f t="shared" si="9"/>
        <v>0</v>
      </c>
    </row>
    <row r="549" spans="1:7" ht="21.2" customHeight="1" x14ac:dyDescent="0.25">
      <c r="A549" s="228">
        <v>9781339046518</v>
      </c>
      <c r="B549" s="139" t="s">
        <v>595</v>
      </c>
      <c r="C549" s="140" t="s">
        <v>102</v>
      </c>
      <c r="D549" s="156"/>
      <c r="E549" s="49">
        <v>14.5</v>
      </c>
      <c r="F549" s="55"/>
      <c r="G549" s="116">
        <f t="shared" si="9"/>
        <v>0</v>
      </c>
    </row>
    <row r="550" spans="1:7" ht="21.2" customHeight="1" x14ac:dyDescent="0.25">
      <c r="A550" s="228">
        <v>9781546109457</v>
      </c>
      <c r="B550" s="139" t="s">
        <v>596</v>
      </c>
      <c r="C550" s="140" t="s">
        <v>102</v>
      </c>
      <c r="D550" s="156"/>
      <c r="E550" s="49">
        <v>15.75</v>
      </c>
      <c r="F550" s="55"/>
      <c r="G550" s="116">
        <f t="shared" si="9"/>
        <v>0</v>
      </c>
    </row>
    <row r="551" spans="1:7" ht="21.2" customHeight="1" x14ac:dyDescent="0.25">
      <c r="A551" s="228">
        <v>9781339005034</v>
      </c>
      <c r="B551" s="139" t="s">
        <v>597</v>
      </c>
      <c r="C551" s="140" t="s">
        <v>60</v>
      </c>
      <c r="D551" s="156"/>
      <c r="E551" s="49">
        <v>17.75</v>
      </c>
      <c r="F551" s="55"/>
      <c r="G551" s="116">
        <f t="shared" si="9"/>
        <v>0</v>
      </c>
    </row>
    <row r="552" spans="1:7" ht="21.2" customHeight="1" x14ac:dyDescent="0.25">
      <c r="A552" s="228">
        <v>9781665974608</v>
      </c>
      <c r="B552" s="139" t="s">
        <v>598</v>
      </c>
      <c r="C552" s="140" t="s">
        <v>60</v>
      </c>
      <c r="D552" s="156"/>
      <c r="E552" s="49">
        <v>19.75</v>
      </c>
      <c r="F552" s="55"/>
      <c r="G552" s="116">
        <f t="shared" si="9"/>
        <v>0</v>
      </c>
    </row>
    <row r="553" spans="1:7" ht="21.2" customHeight="1" x14ac:dyDescent="0.25">
      <c r="A553" s="228">
        <v>9781039702004</v>
      </c>
      <c r="B553" s="139" t="s">
        <v>599</v>
      </c>
      <c r="C553" s="140" t="s">
        <v>60</v>
      </c>
      <c r="D553" s="156" t="s">
        <v>1040</v>
      </c>
      <c r="E553" s="49">
        <v>10.5</v>
      </c>
      <c r="F553" s="55"/>
      <c r="G553" s="116">
        <f t="shared" si="9"/>
        <v>0</v>
      </c>
    </row>
    <row r="554" spans="1:7" ht="21.2" customHeight="1" x14ac:dyDescent="0.25">
      <c r="A554" s="228">
        <v>9781339012292</v>
      </c>
      <c r="B554" s="139" t="s">
        <v>600</v>
      </c>
      <c r="C554" s="140" t="s">
        <v>60</v>
      </c>
      <c r="D554" s="156"/>
      <c r="E554" s="49">
        <v>8.25</v>
      </c>
      <c r="F554" s="55"/>
      <c r="G554" s="116">
        <f t="shared" si="9"/>
        <v>0</v>
      </c>
    </row>
    <row r="555" spans="1:7" ht="21.2" customHeight="1" x14ac:dyDescent="0.25">
      <c r="A555" s="228">
        <v>9781338847352</v>
      </c>
      <c r="B555" s="139" t="s">
        <v>601</v>
      </c>
      <c r="C555" s="140" t="s">
        <v>60</v>
      </c>
      <c r="D555" s="156"/>
      <c r="E555" s="49">
        <v>8.25</v>
      </c>
      <c r="F555" s="55"/>
      <c r="G555" s="116">
        <f t="shared" si="9"/>
        <v>0</v>
      </c>
    </row>
    <row r="556" spans="1:7" ht="21.2" customHeight="1" x14ac:dyDescent="0.25">
      <c r="A556" s="228">
        <v>9781546103318</v>
      </c>
      <c r="B556" s="139" t="s">
        <v>602</v>
      </c>
      <c r="C556" s="140" t="s">
        <v>49</v>
      </c>
      <c r="D556" s="156"/>
      <c r="E556" s="49">
        <v>17.75</v>
      </c>
      <c r="F556" s="55"/>
      <c r="G556" s="116">
        <f t="shared" si="9"/>
        <v>0</v>
      </c>
    </row>
    <row r="557" spans="1:7" ht="21.2" customHeight="1" x14ac:dyDescent="0.25">
      <c r="A557" s="228">
        <v>9781039707627</v>
      </c>
      <c r="B557" s="139" t="s">
        <v>603</v>
      </c>
      <c r="C557" s="140" t="s">
        <v>49</v>
      </c>
      <c r="D557" s="156" t="s">
        <v>1040</v>
      </c>
      <c r="E557" s="49">
        <v>9.25</v>
      </c>
      <c r="F557" s="55"/>
      <c r="G557" s="116">
        <f t="shared" si="9"/>
        <v>0</v>
      </c>
    </row>
    <row r="558" spans="1:7" ht="21.2" customHeight="1" x14ac:dyDescent="0.25">
      <c r="A558" s="228">
        <v>9781419779633</v>
      </c>
      <c r="B558" s="139" t="s">
        <v>604</v>
      </c>
      <c r="C558" s="140" t="s">
        <v>49</v>
      </c>
      <c r="D558" s="156"/>
      <c r="E558" s="49">
        <v>13.75</v>
      </c>
      <c r="F558" s="55"/>
      <c r="G558" s="116">
        <f t="shared" si="9"/>
        <v>0</v>
      </c>
    </row>
    <row r="559" spans="1:7" ht="21.2" customHeight="1" x14ac:dyDescent="0.25">
      <c r="A559" s="228">
        <v>9781339019123</v>
      </c>
      <c r="B559" s="139" t="s">
        <v>605</v>
      </c>
      <c r="C559" s="140" t="s">
        <v>49</v>
      </c>
      <c r="D559" s="156"/>
      <c r="E559" s="49">
        <v>45</v>
      </c>
      <c r="F559" s="55"/>
      <c r="G559" s="116">
        <f t="shared" si="9"/>
        <v>0</v>
      </c>
    </row>
    <row r="560" spans="1:7" ht="21.2" customHeight="1" x14ac:dyDescent="0.25">
      <c r="A560" s="228">
        <v>9781339019239</v>
      </c>
      <c r="B560" s="139" t="s">
        <v>606</v>
      </c>
      <c r="C560" s="140" t="s">
        <v>49</v>
      </c>
      <c r="D560" s="156"/>
      <c r="E560" s="49">
        <v>14.5</v>
      </c>
      <c r="F560" s="55"/>
      <c r="G560" s="116">
        <f t="shared" si="9"/>
        <v>0</v>
      </c>
    </row>
    <row r="561" spans="1:7" ht="21.2" customHeight="1" x14ac:dyDescent="0.25">
      <c r="A561" s="228">
        <v>9781039705999</v>
      </c>
      <c r="B561" s="139" t="s">
        <v>607</v>
      </c>
      <c r="C561" s="140" t="s">
        <v>49</v>
      </c>
      <c r="D561" s="156" t="s">
        <v>1040</v>
      </c>
      <c r="E561" s="49">
        <v>17.75</v>
      </c>
      <c r="F561" s="55"/>
      <c r="G561" s="116">
        <f t="shared" si="9"/>
        <v>0</v>
      </c>
    </row>
    <row r="562" spans="1:7" ht="21.2" customHeight="1" x14ac:dyDescent="0.25">
      <c r="A562" s="228">
        <v>9781546131274</v>
      </c>
      <c r="B562" s="139" t="s">
        <v>608</v>
      </c>
      <c r="C562" s="140" t="s">
        <v>49</v>
      </c>
      <c r="D562" s="156"/>
      <c r="E562" s="49">
        <v>16.75</v>
      </c>
      <c r="F562" s="55"/>
      <c r="G562" s="116">
        <f t="shared" si="9"/>
        <v>0</v>
      </c>
    </row>
    <row r="563" spans="1:7" ht="21.2" customHeight="1" x14ac:dyDescent="0.25">
      <c r="A563" s="228">
        <v>9781338825251</v>
      </c>
      <c r="B563" s="139" t="s">
        <v>609</v>
      </c>
      <c r="C563" s="140" t="s">
        <v>49</v>
      </c>
      <c r="D563" s="156"/>
      <c r="E563" s="49">
        <v>15.5</v>
      </c>
      <c r="F563" s="55"/>
      <c r="G563" s="116">
        <f t="shared" si="9"/>
        <v>0</v>
      </c>
    </row>
    <row r="564" spans="1:7" ht="21.2" customHeight="1" x14ac:dyDescent="0.25">
      <c r="A564" s="228">
        <v>9781546412014</v>
      </c>
      <c r="B564" s="139" t="s">
        <v>610</v>
      </c>
      <c r="C564" s="140" t="s">
        <v>49</v>
      </c>
      <c r="D564" s="156"/>
      <c r="E564" s="49">
        <v>18</v>
      </c>
      <c r="F564" s="55"/>
      <c r="G564" s="116">
        <f t="shared" si="9"/>
        <v>0</v>
      </c>
    </row>
    <row r="565" spans="1:7" ht="21.2" customHeight="1" x14ac:dyDescent="0.25">
      <c r="A565" s="228">
        <v>9781338879155</v>
      </c>
      <c r="B565" s="139" t="s">
        <v>611</v>
      </c>
      <c r="C565" s="140" t="s">
        <v>49</v>
      </c>
      <c r="D565" s="156"/>
      <c r="E565" s="49">
        <v>15.75</v>
      </c>
      <c r="F565" s="55"/>
      <c r="G565" s="116">
        <f t="shared" si="9"/>
        <v>0</v>
      </c>
    </row>
    <row r="566" spans="1:7" ht="21.2" customHeight="1" x14ac:dyDescent="0.25">
      <c r="A566" s="228">
        <v>9781339031873</v>
      </c>
      <c r="B566" s="139" t="s">
        <v>612</v>
      </c>
      <c r="C566" s="140" t="s">
        <v>49</v>
      </c>
      <c r="D566" s="156"/>
      <c r="E566" s="49">
        <v>19</v>
      </c>
      <c r="F566" s="55"/>
      <c r="G566" s="116">
        <f t="shared" si="9"/>
        <v>0</v>
      </c>
    </row>
    <row r="567" spans="1:7" ht="21.2" customHeight="1" x14ac:dyDescent="0.25">
      <c r="A567" s="228">
        <v>9781419776762</v>
      </c>
      <c r="B567" s="139" t="s">
        <v>613</v>
      </c>
      <c r="C567" s="140" t="s">
        <v>49</v>
      </c>
      <c r="D567" s="156"/>
      <c r="E567" s="49">
        <v>12.5</v>
      </c>
      <c r="F567" s="55"/>
      <c r="G567" s="116">
        <f t="shared" si="9"/>
        <v>0</v>
      </c>
    </row>
    <row r="568" spans="1:7" ht="21.2" customHeight="1" x14ac:dyDescent="0.25">
      <c r="A568" s="228">
        <v>9781964487038</v>
      </c>
      <c r="B568" s="139" t="s">
        <v>614</v>
      </c>
      <c r="C568" s="140" t="s">
        <v>49</v>
      </c>
      <c r="D568" s="156"/>
      <c r="E568" s="49">
        <v>13.5</v>
      </c>
      <c r="F568" s="55"/>
      <c r="G568" s="116">
        <f t="shared" si="9"/>
        <v>0</v>
      </c>
    </row>
    <row r="569" spans="1:7" ht="21.2" customHeight="1" x14ac:dyDescent="0.25">
      <c r="A569" s="228">
        <v>9781546138501</v>
      </c>
      <c r="B569" s="139" t="s">
        <v>615</v>
      </c>
      <c r="C569" s="140" t="s">
        <v>49</v>
      </c>
      <c r="D569" s="156"/>
      <c r="E569" s="49">
        <v>19</v>
      </c>
      <c r="F569" s="55"/>
      <c r="G569" s="116">
        <f t="shared" si="9"/>
        <v>0</v>
      </c>
    </row>
    <row r="570" spans="1:7" ht="21.2" customHeight="1" x14ac:dyDescent="0.25">
      <c r="A570" s="228">
        <v>9781339013985</v>
      </c>
      <c r="B570" s="139" t="s">
        <v>616</v>
      </c>
      <c r="C570" s="140" t="s">
        <v>49</v>
      </c>
      <c r="D570" s="156"/>
      <c r="E570" s="49">
        <v>17.75</v>
      </c>
      <c r="F570" s="55"/>
      <c r="G570" s="116">
        <f t="shared" ref="G570:G633" si="10">+F570*E570</f>
        <v>0</v>
      </c>
    </row>
    <row r="571" spans="1:7" ht="21.2" customHeight="1" x14ac:dyDescent="0.25">
      <c r="A571" s="228">
        <v>9781338803365</v>
      </c>
      <c r="B571" s="139" t="s">
        <v>617</v>
      </c>
      <c r="C571" s="140" t="s">
        <v>52</v>
      </c>
      <c r="D571" s="156"/>
      <c r="E571" s="49">
        <v>17.75</v>
      </c>
      <c r="F571" s="55"/>
      <c r="G571" s="116">
        <f t="shared" si="10"/>
        <v>0</v>
      </c>
    </row>
    <row r="572" spans="1:7" ht="21.2" customHeight="1" x14ac:dyDescent="0.25">
      <c r="A572" s="228">
        <v>9781546103325</v>
      </c>
      <c r="B572" s="139" t="s">
        <v>618</v>
      </c>
      <c r="C572" s="140" t="s">
        <v>52</v>
      </c>
      <c r="D572" s="156"/>
      <c r="E572" s="49">
        <v>17.75</v>
      </c>
      <c r="F572" s="55"/>
      <c r="G572" s="116">
        <f t="shared" si="10"/>
        <v>0</v>
      </c>
    </row>
    <row r="573" spans="1:7" ht="21.2" customHeight="1" x14ac:dyDescent="0.25">
      <c r="A573" s="228">
        <v>9781419772962</v>
      </c>
      <c r="B573" s="139" t="s">
        <v>619</v>
      </c>
      <c r="C573" s="140" t="s">
        <v>52</v>
      </c>
      <c r="D573" s="156"/>
      <c r="E573" s="49">
        <v>13.75</v>
      </c>
      <c r="F573" s="55"/>
      <c r="G573" s="116">
        <f t="shared" si="10"/>
        <v>0</v>
      </c>
    </row>
    <row r="574" spans="1:7" ht="21.2" customHeight="1" x14ac:dyDescent="0.25">
      <c r="A574" s="228">
        <v>9781604642599</v>
      </c>
      <c r="B574" s="139" t="s">
        <v>620</v>
      </c>
      <c r="C574" s="140" t="s">
        <v>52</v>
      </c>
      <c r="D574" s="156"/>
      <c r="E574" s="49">
        <v>10</v>
      </c>
      <c r="F574" s="55"/>
      <c r="G574" s="116">
        <f t="shared" si="10"/>
        <v>0</v>
      </c>
    </row>
    <row r="575" spans="1:7" ht="21.2" customHeight="1" x14ac:dyDescent="0.25">
      <c r="A575" s="228">
        <v>9781339014982</v>
      </c>
      <c r="B575" s="139" t="s">
        <v>621</v>
      </c>
      <c r="C575" s="140" t="s">
        <v>52</v>
      </c>
      <c r="D575" s="156"/>
      <c r="E575" s="49">
        <v>10.5</v>
      </c>
      <c r="F575" s="55"/>
      <c r="G575" s="116">
        <f t="shared" si="10"/>
        <v>0</v>
      </c>
    </row>
    <row r="576" spans="1:7" ht="21.2" customHeight="1" x14ac:dyDescent="0.25">
      <c r="A576" s="228">
        <v>9781338859362</v>
      </c>
      <c r="B576" s="139" t="s">
        <v>622</v>
      </c>
      <c r="C576" s="140" t="s">
        <v>52</v>
      </c>
      <c r="D576" s="156"/>
      <c r="E576" s="49">
        <v>10</v>
      </c>
      <c r="F576" s="55"/>
      <c r="G576" s="116">
        <f t="shared" si="10"/>
        <v>0</v>
      </c>
    </row>
    <row r="577" spans="1:7" ht="21.2" customHeight="1" x14ac:dyDescent="0.25">
      <c r="A577" s="228">
        <v>9781339002934</v>
      </c>
      <c r="B577" s="139" t="s">
        <v>623</v>
      </c>
      <c r="C577" s="140" t="s">
        <v>52</v>
      </c>
      <c r="D577" s="156"/>
      <c r="E577" s="49">
        <v>10</v>
      </c>
      <c r="F577" s="55"/>
      <c r="G577" s="116">
        <f t="shared" si="10"/>
        <v>0</v>
      </c>
    </row>
    <row r="578" spans="1:7" ht="21.2" customHeight="1" x14ac:dyDescent="0.25">
      <c r="A578" s="228">
        <v>9781546142768</v>
      </c>
      <c r="B578" s="139" t="s">
        <v>624</v>
      </c>
      <c r="C578" s="140" t="s">
        <v>50</v>
      </c>
      <c r="D578" s="156"/>
      <c r="E578" s="49">
        <v>9.25</v>
      </c>
      <c r="F578" s="55"/>
      <c r="G578" s="116">
        <f t="shared" si="10"/>
        <v>0</v>
      </c>
    </row>
    <row r="579" spans="1:7" ht="21.2" customHeight="1" x14ac:dyDescent="0.25">
      <c r="A579" s="228">
        <v>9781039701502</v>
      </c>
      <c r="B579" s="139" t="s">
        <v>625</v>
      </c>
      <c r="C579" s="140" t="s">
        <v>50</v>
      </c>
      <c r="D579" s="156" t="s">
        <v>1040</v>
      </c>
      <c r="E579" s="49">
        <v>10.5</v>
      </c>
      <c r="F579" s="55"/>
      <c r="G579" s="116">
        <f t="shared" si="10"/>
        <v>0</v>
      </c>
    </row>
    <row r="580" spans="1:7" ht="21.2" customHeight="1" x14ac:dyDescent="0.25">
      <c r="A580" s="228">
        <v>9780545828659</v>
      </c>
      <c r="B580" s="139" t="s">
        <v>626</v>
      </c>
      <c r="C580" s="140" t="s">
        <v>50</v>
      </c>
      <c r="D580" s="156"/>
      <c r="E580" s="49">
        <v>21</v>
      </c>
      <c r="F580" s="55"/>
      <c r="G580" s="116">
        <f t="shared" si="10"/>
        <v>0</v>
      </c>
    </row>
    <row r="581" spans="1:7" ht="21.2" customHeight="1" x14ac:dyDescent="0.25">
      <c r="A581" s="228">
        <v>9781338835557</v>
      </c>
      <c r="B581" s="139" t="s">
        <v>627</v>
      </c>
      <c r="C581" s="140" t="s">
        <v>50</v>
      </c>
      <c r="D581" s="156"/>
      <c r="E581" s="49">
        <v>17.75</v>
      </c>
      <c r="F581" s="55"/>
      <c r="G581" s="116">
        <f t="shared" si="10"/>
        <v>0</v>
      </c>
    </row>
    <row r="582" spans="1:7" ht="21.2" customHeight="1" x14ac:dyDescent="0.25">
      <c r="A582" s="228">
        <v>9781804536421</v>
      </c>
      <c r="B582" s="139" t="s">
        <v>628</v>
      </c>
      <c r="C582" s="140" t="s">
        <v>50</v>
      </c>
      <c r="D582" s="156"/>
      <c r="E582" s="49">
        <v>17.75</v>
      </c>
      <c r="F582" s="55"/>
      <c r="G582" s="116">
        <f t="shared" si="10"/>
        <v>0</v>
      </c>
    </row>
    <row r="583" spans="1:7" ht="21.2" customHeight="1" x14ac:dyDescent="0.25">
      <c r="A583" s="228">
        <v>9781936310746</v>
      </c>
      <c r="B583" s="139" t="s">
        <v>629</v>
      </c>
      <c r="C583" s="140" t="s">
        <v>50</v>
      </c>
      <c r="D583" s="156"/>
      <c r="E583" s="49">
        <v>12</v>
      </c>
      <c r="F583" s="55"/>
      <c r="G583" s="116">
        <f t="shared" si="10"/>
        <v>0</v>
      </c>
    </row>
    <row r="584" spans="1:7" ht="21.2" customHeight="1" x14ac:dyDescent="0.25">
      <c r="A584" s="228">
        <v>9781804537541</v>
      </c>
      <c r="B584" s="139" t="s">
        <v>630</v>
      </c>
      <c r="C584" s="140" t="s">
        <v>50</v>
      </c>
      <c r="D584" s="156"/>
      <c r="E584" s="49">
        <v>19</v>
      </c>
      <c r="F584" s="55"/>
      <c r="G584" s="116">
        <f t="shared" si="10"/>
        <v>0</v>
      </c>
    </row>
    <row r="585" spans="1:7" ht="21.2" customHeight="1" x14ac:dyDescent="0.25">
      <c r="A585" s="228">
        <v>9781338180633</v>
      </c>
      <c r="B585" s="139" t="s">
        <v>631</v>
      </c>
      <c r="C585" s="140" t="s">
        <v>50</v>
      </c>
      <c r="D585" s="156"/>
      <c r="E585" s="49">
        <v>20</v>
      </c>
      <c r="F585" s="55"/>
      <c r="G585" s="116">
        <f t="shared" si="10"/>
        <v>0</v>
      </c>
    </row>
    <row r="586" spans="1:7" ht="21.2" customHeight="1" x14ac:dyDescent="0.25">
      <c r="A586" s="228">
        <v>9781443198868</v>
      </c>
      <c r="B586" s="139" t="s">
        <v>632</v>
      </c>
      <c r="C586" s="140" t="s">
        <v>50</v>
      </c>
      <c r="D586" s="156" t="s">
        <v>1040</v>
      </c>
      <c r="E586" s="49">
        <v>10.5</v>
      </c>
      <c r="F586" s="55"/>
      <c r="G586" s="116">
        <f t="shared" si="10"/>
        <v>0</v>
      </c>
    </row>
    <row r="587" spans="1:7" ht="21.2" customHeight="1" x14ac:dyDescent="0.25">
      <c r="A587" s="228">
        <v>9781546138495</v>
      </c>
      <c r="B587" s="139" t="s">
        <v>633</v>
      </c>
      <c r="C587" s="140" t="s">
        <v>50</v>
      </c>
      <c r="D587" s="156"/>
      <c r="E587" s="49">
        <v>19</v>
      </c>
      <c r="F587" s="55"/>
      <c r="G587" s="116">
        <f t="shared" si="10"/>
        <v>0</v>
      </c>
    </row>
    <row r="588" spans="1:7" ht="21.2" customHeight="1" x14ac:dyDescent="0.25">
      <c r="A588" s="228">
        <v>9781604642773</v>
      </c>
      <c r="B588" s="139" t="s">
        <v>634</v>
      </c>
      <c r="C588" s="140" t="s">
        <v>50</v>
      </c>
      <c r="D588" s="156"/>
      <c r="E588" s="49">
        <v>10</v>
      </c>
      <c r="F588" s="55"/>
      <c r="G588" s="116">
        <f t="shared" si="10"/>
        <v>0</v>
      </c>
    </row>
    <row r="589" spans="1:7" ht="21.2" customHeight="1" x14ac:dyDescent="0.25">
      <c r="A589" s="228">
        <v>9781546114635</v>
      </c>
      <c r="B589" s="139" t="s">
        <v>635</v>
      </c>
      <c r="C589" s="140" t="s">
        <v>50</v>
      </c>
      <c r="D589" s="156"/>
      <c r="E589" s="49">
        <v>10.5</v>
      </c>
      <c r="F589" s="55"/>
      <c r="G589" s="116">
        <f t="shared" si="10"/>
        <v>0</v>
      </c>
    </row>
    <row r="590" spans="1:7" ht="21.2" customHeight="1" x14ac:dyDescent="0.25">
      <c r="A590" s="228">
        <v>9780063417717</v>
      </c>
      <c r="B590" s="139" t="s">
        <v>636</v>
      </c>
      <c r="C590" s="140" t="s">
        <v>50</v>
      </c>
      <c r="D590" s="156"/>
      <c r="E590" s="49">
        <v>21</v>
      </c>
      <c r="F590" s="55"/>
      <c r="G590" s="116">
        <f t="shared" si="10"/>
        <v>0</v>
      </c>
    </row>
    <row r="591" spans="1:7" ht="21.2" customHeight="1" x14ac:dyDescent="0.25">
      <c r="A591" s="228">
        <v>9781338574968</v>
      </c>
      <c r="B591" s="139" t="s">
        <v>637</v>
      </c>
      <c r="C591" s="140" t="s">
        <v>50</v>
      </c>
      <c r="D591" s="156"/>
      <c r="E591" s="49">
        <v>17.75</v>
      </c>
      <c r="F591" s="55"/>
      <c r="G591" s="116">
        <f t="shared" si="10"/>
        <v>0</v>
      </c>
    </row>
    <row r="592" spans="1:7" ht="21.2" customHeight="1" x14ac:dyDescent="0.25">
      <c r="A592" s="228">
        <v>9781338045840</v>
      </c>
      <c r="B592" s="139" t="s">
        <v>638</v>
      </c>
      <c r="C592" s="140" t="s">
        <v>50</v>
      </c>
      <c r="D592" s="156"/>
      <c r="E592" s="49">
        <v>21</v>
      </c>
      <c r="F592" s="55"/>
      <c r="G592" s="116">
        <f t="shared" si="10"/>
        <v>0</v>
      </c>
    </row>
    <row r="593" spans="1:7" ht="21.2" customHeight="1" x14ac:dyDescent="0.25">
      <c r="A593" s="228">
        <v>9781546138419</v>
      </c>
      <c r="B593" s="139" t="s">
        <v>639</v>
      </c>
      <c r="C593" s="140" t="s">
        <v>50</v>
      </c>
      <c r="D593" s="156"/>
      <c r="E593" s="49">
        <v>16.75</v>
      </c>
      <c r="F593" s="55"/>
      <c r="G593" s="116">
        <f t="shared" si="10"/>
        <v>0</v>
      </c>
    </row>
    <row r="594" spans="1:7" ht="21.2" customHeight="1" x14ac:dyDescent="0.25">
      <c r="A594" s="228">
        <v>9781338891805</v>
      </c>
      <c r="B594" s="139" t="s">
        <v>640</v>
      </c>
      <c r="C594" s="140" t="s">
        <v>50</v>
      </c>
      <c r="D594" s="156"/>
      <c r="E594" s="49">
        <v>9.25</v>
      </c>
      <c r="F594" s="55"/>
      <c r="G594" s="116">
        <f t="shared" si="10"/>
        <v>0</v>
      </c>
    </row>
    <row r="595" spans="1:7" ht="21.2" customHeight="1" x14ac:dyDescent="0.25">
      <c r="A595" s="228">
        <v>9781339019116</v>
      </c>
      <c r="B595" s="139" t="s">
        <v>641</v>
      </c>
      <c r="C595" s="140" t="s">
        <v>50</v>
      </c>
      <c r="D595" s="156"/>
      <c r="E595" s="49">
        <v>20</v>
      </c>
      <c r="F595" s="55"/>
      <c r="G595" s="116">
        <f t="shared" si="10"/>
        <v>0</v>
      </c>
    </row>
    <row r="596" spans="1:7" ht="21.2" customHeight="1" x14ac:dyDescent="0.25">
      <c r="A596" s="228">
        <v>9781339037424</v>
      </c>
      <c r="B596" s="139" t="s">
        <v>642</v>
      </c>
      <c r="C596" s="140" t="s">
        <v>50</v>
      </c>
      <c r="D596" s="156"/>
      <c r="E596" s="49">
        <v>10</v>
      </c>
      <c r="F596" s="55"/>
      <c r="G596" s="116">
        <f t="shared" si="10"/>
        <v>0</v>
      </c>
    </row>
    <row r="597" spans="1:7" ht="21.2" customHeight="1" x14ac:dyDescent="0.25">
      <c r="A597" s="228">
        <v>9781338788686</v>
      </c>
      <c r="B597" s="139" t="s">
        <v>643</v>
      </c>
      <c r="C597" s="140" t="s">
        <v>50</v>
      </c>
      <c r="D597" s="156"/>
      <c r="E597" s="49">
        <v>17.75</v>
      </c>
      <c r="F597" s="55"/>
      <c r="G597" s="116">
        <f t="shared" si="10"/>
        <v>0</v>
      </c>
    </row>
    <row r="598" spans="1:7" ht="21.2" customHeight="1" x14ac:dyDescent="0.25">
      <c r="A598" s="228">
        <v>9781546180210</v>
      </c>
      <c r="B598" s="139" t="s">
        <v>644</v>
      </c>
      <c r="C598" s="140" t="s">
        <v>50</v>
      </c>
      <c r="D598" s="156"/>
      <c r="E598" s="49">
        <v>10.5</v>
      </c>
      <c r="F598" s="55"/>
      <c r="G598" s="116">
        <f t="shared" si="10"/>
        <v>0</v>
      </c>
    </row>
    <row r="599" spans="1:7" ht="21.2" customHeight="1" x14ac:dyDescent="0.25">
      <c r="A599" s="228">
        <v>9781339032313</v>
      </c>
      <c r="B599" s="139" t="s">
        <v>645</v>
      </c>
      <c r="C599" s="140" t="s">
        <v>50</v>
      </c>
      <c r="D599" s="156"/>
      <c r="E599" s="49">
        <v>17.75</v>
      </c>
      <c r="F599" s="55"/>
      <c r="G599" s="116">
        <f t="shared" si="10"/>
        <v>0</v>
      </c>
    </row>
    <row r="600" spans="1:7" ht="21.2" customHeight="1" x14ac:dyDescent="0.25">
      <c r="A600" s="228">
        <v>9781665979634</v>
      </c>
      <c r="B600" s="139" t="s">
        <v>646</v>
      </c>
      <c r="C600" s="140" t="s">
        <v>50</v>
      </c>
      <c r="D600" s="156"/>
      <c r="E600" s="49">
        <v>13.5</v>
      </c>
      <c r="F600" s="55"/>
      <c r="G600" s="116">
        <f t="shared" si="10"/>
        <v>0</v>
      </c>
    </row>
    <row r="601" spans="1:7" ht="21.2" customHeight="1" x14ac:dyDescent="0.25">
      <c r="A601" s="228">
        <v>9781546120650</v>
      </c>
      <c r="B601" s="139" t="s">
        <v>647</v>
      </c>
      <c r="C601" s="140" t="s">
        <v>50</v>
      </c>
      <c r="D601" s="156"/>
      <c r="E601" s="49">
        <v>22.5</v>
      </c>
      <c r="F601" s="55"/>
      <c r="G601" s="116">
        <f t="shared" si="10"/>
        <v>0</v>
      </c>
    </row>
    <row r="602" spans="1:7" ht="21.2" customHeight="1" x14ac:dyDescent="0.25">
      <c r="A602" s="228">
        <v>9780063321991</v>
      </c>
      <c r="B602" s="139" t="s">
        <v>648</v>
      </c>
      <c r="C602" s="140" t="s">
        <v>50</v>
      </c>
      <c r="D602" s="156"/>
      <c r="E602" s="49">
        <v>10</v>
      </c>
      <c r="F602" s="55"/>
      <c r="G602" s="116">
        <f t="shared" si="10"/>
        <v>0</v>
      </c>
    </row>
    <row r="603" spans="1:7" ht="21.2" customHeight="1" x14ac:dyDescent="0.25">
      <c r="A603" s="228">
        <v>9781546120643</v>
      </c>
      <c r="B603" s="139" t="s">
        <v>649</v>
      </c>
      <c r="C603" s="140" t="s">
        <v>50</v>
      </c>
      <c r="D603" s="156"/>
      <c r="E603" s="49">
        <v>19</v>
      </c>
      <c r="F603" s="55"/>
      <c r="G603" s="116">
        <f t="shared" si="10"/>
        <v>0</v>
      </c>
    </row>
    <row r="604" spans="1:7" ht="21.2" customHeight="1" x14ac:dyDescent="0.25">
      <c r="A604" s="228">
        <v>9781338778335</v>
      </c>
      <c r="B604" s="139" t="s">
        <v>650</v>
      </c>
      <c r="C604" s="140" t="s">
        <v>50</v>
      </c>
      <c r="D604" s="156"/>
      <c r="E604" s="49">
        <v>16.75</v>
      </c>
      <c r="F604" s="55"/>
      <c r="G604" s="116">
        <f t="shared" si="10"/>
        <v>0</v>
      </c>
    </row>
    <row r="605" spans="1:7" ht="21.2" customHeight="1" x14ac:dyDescent="0.25">
      <c r="A605" s="228">
        <v>9781338849325</v>
      </c>
      <c r="B605" s="139" t="s">
        <v>651</v>
      </c>
      <c r="C605" s="140" t="s">
        <v>50</v>
      </c>
      <c r="D605" s="156"/>
      <c r="E605" s="49">
        <v>21</v>
      </c>
      <c r="F605" s="55"/>
      <c r="G605" s="116">
        <f t="shared" si="10"/>
        <v>0</v>
      </c>
    </row>
    <row r="606" spans="1:7" ht="21.2" customHeight="1" x14ac:dyDescent="0.25">
      <c r="A606" s="228">
        <v>9781804536513</v>
      </c>
      <c r="B606" s="139" t="s">
        <v>652</v>
      </c>
      <c r="C606" s="140" t="s">
        <v>50</v>
      </c>
      <c r="D606" s="156"/>
      <c r="E606" s="49">
        <v>10.5</v>
      </c>
      <c r="F606" s="55"/>
      <c r="G606" s="116">
        <f t="shared" si="10"/>
        <v>0</v>
      </c>
    </row>
    <row r="607" spans="1:7" ht="21.2" customHeight="1" x14ac:dyDescent="0.25">
      <c r="A607" s="228">
        <v>9781546122609</v>
      </c>
      <c r="B607" s="139" t="s">
        <v>653</v>
      </c>
      <c r="C607" s="140" t="s">
        <v>50</v>
      </c>
      <c r="D607" s="156"/>
      <c r="E607" s="49">
        <v>22.5</v>
      </c>
      <c r="F607" s="55"/>
      <c r="G607" s="116">
        <f t="shared" si="10"/>
        <v>0</v>
      </c>
    </row>
    <row r="608" spans="1:7" ht="21.2" customHeight="1" x14ac:dyDescent="0.25">
      <c r="A608" s="228">
        <v>9781338887235</v>
      </c>
      <c r="B608" s="139" t="s">
        <v>654</v>
      </c>
      <c r="C608" s="140" t="s">
        <v>50</v>
      </c>
      <c r="D608" s="156"/>
      <c r="E608" s="49">
        <v>10</v>
      </c>
      <c r="F608" s="55"/>
      <c r="G608" s="116">
        <f t="shared" si="10"/>
        <v>0</v>
      </c>
    </row>
    <row r="609" spans="1:7" ht="21.2" customHeight="1" x14ac:dyDescent="0.25">
      <c r="A609" s="228">
        <v>9781338850031</v>
      </c>
      <c r="B609" s="139" t="s">
        <v>655</v>
      </c>
      <c r="C609" s="140" t="s">
        <v>50</v>
      </c>
      <c r="D609" s="156"/>
      <c r="E609" s="49">
        <v>18.5</v>
      </c>
      <c r="F609" s="55"/>
      <c r="G609" s="116">
        <f t="shared" si="10"/>
        <v>0</v>
      </c>
    </row>
    <row r="610" spans="1:7" ht="21.2" customHeight="1" x14ac:dyDescent="0.25">
      <c r="A610" s="228">
        <v>9798887243337</v>
      </c>
      <c r="B610" s="139" t="s">
        <v>656</v>
      </c>
      <c r="C610" s="140" t="s">
        <v>50</v>
      </c>
      <c r="D610" s="156"/>
      <c r="E610" s="49">
        <v>12.5</v>
      </c>
      <c r="F610" s="55"/>
      <c r="G610" s="116">
        <f t="shared" si="10"/>
        <v>0</v>
      </c>
    </row>
    <row r="611" spans="1:7" ht="21.2" customHeight="1" x14ac:dyDescent="0.25">
      <c r="A611" s="228">
        <v>9781339036335</v>
      </c>
      <c r="B611" s="139" t="s">
        <v>657</v>
      </c>
      <c r="C611" s="140" t="s">
        <v>50</v>
      </c>
      <c r="D611" s="156"/>
      <c r="E611" s="49">
        <v>17.75</v>
      </c>
      <c r="F611" s="55"/>
      <c r="G611" s="116">
        <f t="shared" si="10"/>
        <v>0</v>
      </c>
    </row>
    <row r="612" spans="1:7" ht="21.2" customHeight="1" x14ac:dyDescent="0.25">
      <c r="A612" s="228">
        <v>9781956403909</v>
      </c>
      <c r="B612" s="139" t="s">
        <v>658</v>
      </c>
      <c r="C612" s="140" t="s">
        <v>50</v>
      </c>
      <c r="D612" s="156"/>
      <c r="E612" s="49">
        <v>13.5</v>
      </c>
      <c r="F612" s="55"/>
      <c r="G612" s="116">
        <f t="shared" si="10"/>
        <v>0</v>
      </c>
    </row>
    <row r="613" spans="1:7" ht="21.2" customHeight="1" x14ac:dyDescent="0.25">
      <c r="A613" s="228">
        <v>9781534421622</v>
      </c>
      <c r="B613" s="139" t="s">
        <v>659</v>
      </c>
      <c r="C613" s="140" t="s">
        <v>97</v>
      </c>
      <c r="D613" s="156"/>
      <c r="E613" s="49">
        <v>10</v>
      </c>
      <c r="F613" s="55"/>
      <c r="G613" s="116">
        <f t="shared" si="10"/>
        <v>0</v>
      </c>
    </row>
    <row r="614" spans="1:7" ht="21.2" customHeight="1" x14ac:dyDescent="0.25">
      <c r="A614" s="228">
        <v>9781974740871</v>
      </c>
      <c r="B614" s="139" t="s">
        <v>660</v>
      </c>
      <c r="C614" s="140" t="s">
        <v>97</v>
      </c>
      <c r="D614" s="156"/>
      <c r="E614" s="49">
        <v>16.75</v>
      </c>
      <c r="F614" s="55"/>
      <c r="G614" s="116">
        <f t="shared" si="10"/>
        <v>0</v>
      </c>
    </row>
    <row r="615" spans="1:7" ht="21.2" customHeight="1" x14ac:dyDescent="0.25">
      <c r="A615" s="228">
        <v>9781546175575</v>
      </c>
      <c r="B615" s="139" t="s">
        <v>661</v>
      </c>
      <c r="C615" s="140" t="s">
        <v>103</v>
      </c>
      <c r="D615" s="156"/>
      <c r="E615" s="49">
        <v>9.25</v>
      </c>
      <c r="F615" s="55"/>
      <c r="G615" s="116">
        <f t="shared" si="10"/>
        <v>0</v>
      </c>
    </row>
    <row r="616" spans="1:7" ht="21.2" customHeight="1" x14ac:dyDescent="0.25">
      <c r="A616" s="228">
        <v>9781546114024</v>
      </c>
      <c r="B616" s="139" t="s">
        <v>662</v>
      </c>
      <c r="C616" s="140" t="s">
        <v>103</v>
      </c>
      <c r="D616" s="156"/>
      <c r="E616" s="49">
        <v>17.75</v>
      </c>
      <c r="F616" s="55"/>
      <c r="G616" s="116">
        <f t="shared" si="10"/>
        <v>0</v>
      </c>
    </row>
    <row r="617" spans="1:7" ht="21.2" customHeight="1" x14ac:dyDescent="0.25">
      <c r="A617" s="228">
        <v>9781338790245</v>
      </c>
      <c r="B617" s="139" t="s">
        <v>663</v>
      </c>
      <c r="C617" s="140" t="s">
        <v>103</v>
      </c>
      <c r="D617" s="156"/>
      <c r="E617" s="49">
        <v>20.75</v>
      </c>
      <c r="F617" s="55"/>
      <c r="G617" s="116">
        <f t="shared" si="10"/>
        <v>0</v>
      </c>
    </row>
    <row r="618" spans="1:7" ht="21.2" customHeight="1" x14ac:dyDescent="0.25">
      <c r="A618" s="228">
        <v>9781338893205</v>
      </c>
      <c r="B618" s="139" t="s">
        <v>664</v>
      </c>
      <c r="C618" s="140" t="s">
        <v>103</v>
      </c>
      <c r="D618" s="156"/>
      <c r="E618" s="49">
        <v>21</v>
      </c>
      <c r="F618" s="55"/>
      <c r="G618" s="116">
        <f t="shared" si="10"/>
        <v>0</v>
      </c>
    </row>
    <row r="619" spans="1:7" ht="21.2" customHeight="1" x14ac:dyDescent="0.25">
      <c r="A619" s="228">
        <v>9781546120391</v>
      </c>
      <c r="B619" s="139" t="s">
        <v>665</v>
      </c>
      <c r="C619" s="140" t="s">
        <v>103</v>
      </c>
      <c r="D619" s="156"/>
      <c r="E619" s="49">
        <v>17</v>
      </c>
      <c r="F619" s="55"/>
      <c r="G619" s="116">
        <f t="shared" si="10"/>
        <v>0</v>
      </c>
    </row>
    <row r="620" spans="1:7" ht="21.2" customHeight="1" x14ac:dyDescent="0.25">
      <c r="A620" s="228">
        <v>9781338603088</v>
      </c>
      <c r="B620" s="139" t="s">
        <v>666</v>
      </c>
      <c r="C620" s="140" t="s">
        <v>103</v>
      </c>
      <c r="D620" s="156"/>
      <c r="E620" s="49">
        <v>10.5</v>
      </c>
      <c r="F620" s="55"/>
      <c r="G620" s="116">
        <f t="shared" si="10"/>
        <v>0</v>
      </c>
    </row>
    <row r="621" spans="1:7" ht="21.2" customHeight="1" x14ac:dyDescent="0.25">
      <c r="A621" s="228">
        <v>9781936310760</v>
      </c>
      <c r="B621" s="139" t="s">
        <v>667</v>
      </c>
      <c r="C621" s="140" t="s">
        <v>103</v>
      </c>
      <c r="D621" s="156"/>
      <c r="E621" s="49">
        <v>15.75</v>
      </c>
      <c r="F621" s="55"/>
      <c r="G621" s="116">
        <f t="shared" si="10"/>
        <v>0</v>
      </c>
    </row>
    <row r="622" spans="1:7" ht="21.2" customHeight="1" x14ac:dyDescent="0.25">
      <c r="A622" s="228">
        <v>9781546109419</v>
      </c>
      <c r="B622" s="139" t="s">
        <v>668</v>
      </c>
      <c r="C622" s="140" t="s">
        <v>103</v>
      </c>
      <c r="D622" s="156"/>
      <c r="E622" s="49">
        <v>19</v>
      </c>
      <c r="F622" s="55"/>
      <c r="G622" s="116">
        <f t="shared" si="10"/>
        <v>0</v>
      </c>
    </row>
    <row r="623" spans="1:7" ht="21.2" customHeight="1" x14ac:dyDescent="0.25">
      <c r="A623" s="228">
        <v>9781338879391</v>
      </c>
      <c r="B623" s="139" t="s">
        <v>669</v>
      </c>
      <c r="C623" s="140" t="s">
        <v>103</v>
      </c>
      <c r="D623" s="156"/>
      <c r="E623" s="49">
        <v>17.75</v>
      </c>
      <c r="F623" s="55"/>
      <c r="G623" s="116">
        <f t="shared" si="10"/>
        <v>0</v>
      </c>
    </row>
    <row r="624" spans="1:7" ht="21.2" customHeight="1" x14ac:dyDescent="0.25">
      <c r="A624" s="228">
        <v>9781443197069</v>
      </c>
      <c r="B624" s="139" t="s">
        <v>670</v>
      </c>
      <c r="C624" s="140" t="s">
        <v>103</v>
      </c>
      <c r="D624" s="156" t="s">
        <v>1040</v>
      </c>
      <c r="E624" s="49">
        <v>11.5</v>
      </c>
      <c r="F624" s="55"/>
      <c r="G624" s="116">
        <f t="shared" si="10"/>
        <v>0</v>
      </c>
    </row>
    <row r="625" spans="1:7" ht="21.2" customHeight="1" x14ac:dyDescent="0.25">
      <c r="A625" s="228">
        <v>9781338861495</v>
      </c>
      <c r="B625" s="139" t="s">
        <v>671</v>
      </c>
      <c r="C625" s="140" t="s">
        <v>103</v>
      </c>
      <c r="D625" s="156"/>
      <c r="E625" s="49">
        <v>10</v>
      </c>
      <c r="F625" s="55"/>
      <c r="G625" s="116">
        <f t="shared" si="10"/>
        <v>0</v>
      </c>
    </row>
    <row r="626" spans="1:7" ht="21.2" customHeight="1" x14ac:dyDescent="0.25">
      <c r="A626" s="228">
        <v>9781546122722</v>
      </c>
      <c r="B626" s="139" t="s">
        <v>672</v>
      </c>
      <c r="C626" s="140" t="s">
        <v>103</v>
      </c>
      <c r="D626" s="156"/>
      <c r="E626" s="49">
        <v>10</v>
      </c>
      <c r="F626" s="55"/>
      <c r="G626" s="116">
        <f t="shared" si="10"/>
        <v>0</v>
      </c>
    </row>
    <row r="627" spans="1:7" ht="21.2" customHeight="1" x14ac:dyDescent="0.25">
      <c r="A627" s="228">
        <v>9781338715422</v>
      </c>
      <c r="B627" s="139" t="s">
        <v>673</v>
      </c>
      <c r="C627" s="140" t="s">
        <v>103</v>
      </c>
      <c r="D627" s="156"/>
      <c r="E627" s="49">
        <v>10</v>
      </c>
      <c r="F627" s="55"/>
      <c r="G627" s="116">
        <f t="shared" si="10"/>
        <v>0</v>
      </c>
    </row>
    <row r="628" spans="1:7" ht="21.2" customHeight="1" x14ac:dyDescent="0.25">
      <c r="A628" s="228">
        <v>9781338574999</v>
      </c>
      <c r="B628" s="139" t="s">
        <v>674</v>
      </c>
      <c r="C628" s="140" t="s">
        <v>103</v>
      </c>
      <c r="D628" s="156"/>
      <c r="E628" s="49">
        <v>17.75</v>
      </c>
      <c r="F628" s="55"/>
      <c r="G628" s="116">
        <f t="shared" si="10"/>
        <v>0</v>
      </c>
    </row>
    <row r="629" spans="1:7" ht="21.2" customHeight="1" x14ac:dyDescent="0.25">
      <c r="A629" s="228">
        <v>9781338840315</v>
      </c>
      <c r="B629" s="139" t="s">
        <v>675</v>
      </c>
      <c r="C629" s="140" t="s">
        <v>103</v>
      </c>
      <c r="D629" s="156"/>
      <c r="E629" s="49">
        <v>10.5</v>
      </c>
      <c r="F629" s="55"/>
      <c r="G629" s="116">
        <f t="shared" si="10"/>
        <v>0</v>
      </c>
    </row>
    <row r="630" spans="1:7" ht="21.2" customHeight="1" x14ac:dyDescent="0.25">
      <c r="A630" s="228">
        <v>9781546178682</v>
      </c>
      <c r="B630" s="139" t="s">
        <v>676</v>
      </c>
      <c r="C630" s="140" t="s">
        <v>103</v>
      </c>
      <c r="D630" s="156"/>
      <c r="E630" s="49">
        <v>10.5</v>
      </c>
      <c r="F630" s="55"/>
      <c r="G630" s="116">
        <f t="shared" si="10"/>
        <v>0</v>
      </c>
    </row>
    <row r="631" spans="1:7" ht="21.2" customHeight="1" x14ac:dyDescent="0.25">
      <c r="A631" s="228">
        <v>9781546131571</v>
      </c>
      <c r="B631" s="139" t="s">
        <v>677</v>
      </c>
      <c r="C631" s="140" t="s">
        <v>103</v>
      </c>
      <c r="D631" s="156"/>
      <c r="E631" s="49">
        <v>21</v>
      </c>
      <c r="F631" s="55"/>
      <c r="G631" s="116">
        <f t="shared" si="10"/>
        <v>0</v>
      </c>
    </row>
    <row r="632" spans="1:7" ht="21.2" customHeight="1" x14ac:dyDescent="0.25">
      <c r="A632" s="228">
        <v>9781338746730</v>
      </c>
      <c r="B632" s="139" t="s">
        <v>678</v>
      </c>
      <c r="C632" s="140" t="s">
        <v>103</v>
      </c>
      <c r="D632" s="156"/>
      <c r="E632" s="49">
        <v>10.5</v>
      </c>
      <c r="F632" s="55"/>
      <c r="G632" s="116">
        <f t="shared" si="10"/>
        <v>0</v>
      </c>
    </row>
    <row r="633" spans="1:7" ht="21.2" customHeight="1" x14ac:dyDescent="0.25">
      <c r="A633" s="228">
        <v>9781546142997</v>
      </c>
      <c r="B633" s="139" t="s">
        <v>679</v>
      </c>
      <c r="C633" s="140" t="s">
        <v>103</v>
      </c>
      <c r="D633" s="156"/>
      <c r="E633" s="49">
        <v>16.75</v>
      </c>
      <c r="F633" s="55"/>
      <c r="G633" s="116">
        <f t="shared" si="10"/>
        <v>0</v>
      </c>
    </row>
    <row r="634" spans="1:7" ht="21.2" customHeight="1" x14ac:dyDescent="0.25">
      <c r="A634" s="228">
        <v>9781339046976</v>
      </c>
      <c r="B634" s="139" t="s">
        <v>680</v>
      </c>
      <c r="C634" s="140" t="s">
        <v>103</v>
      </c>
      <c r="D634" s="156"/>
      <c r="E634" s="49">
        <v>17.75</v>
      </c>
      <c r="F634" s="55"/>
      <c r="G634" s="116">
        <f t="shared" ref="G634:G693" si="11">+F634*E634</f>
        <v>0</v>
      </c>
    </row>
    <row r="635" spans="1:7" ht="21.2" customHeight="1" x14ac:dyDescent="0.25">
      <c r="A635" s="228">
        <v>9781338741315</v>
      </c>
      <c r="B635" s="139" t="s">
        <v>681</v>
      </c>
      <c r="C635" s="140" t="s">
        <v>103</v>
      </c>
      <c r="D635" s="156"/>
      <c r="E635" s="49">
        <v>17.75</v>
      </c>
      <c r="F635" s="55"/>
      <c r="G635" s="116">
        <f t="shared" si="11"/>
        <v>0</v>
      </c>
    </row>
    <row r="636" spans="1:7" ht="21.2" customHeight="1" x14ac:dyDescent="0.25">
      <c r="A636" s="228">
        <v>9781338568936</v>
      </c>
      <c r="B636" s="139" t="s">
        <v>682</v>
      </c>
      <c r="C636" s="140" t="s">
        <v>103</v>
      </c>
      <c r="D636" s="156"/>
      <c r="E636" s="49">
        <v>16.75</v>
      </c>
      <c r="F636" s="55"/>
      <c r="G636" s="116">
        <f t="shared" si="11"/>
        <v>0</v>
      </c>
    </row>
    <row r="637" spans="1:7" ht="21.2" customHeight="1" x14ac:dyDescent="0.25">
      <c r="A637" s="228">
        <v>9781039706576</v>
      </c>
      <c r="B637" s="139" t="s">
        <v>683</v>
      </c>
      <c r="C637" s="140" t="s">
        <v>103</v>
      </c>
      <c r="D637" s="156" t="s">
        <v>1040</v>
      </c>
      <c r="E637" s="49">
        <v>12.5</v>
      </c>
      <c r="F637" s="55"/>
      <c r="G637" s="116">
        <f t="shared" si="11"/>
        <v>0</v>
      </c>
    </row>
    <row r="638" spans="1:7" ht="21.2" customHeight="1" x14ac:dyDescent="0.25">
      <c r="A638" s="228">
        <v>9781497206861</v>
      </c>
      <c r="B638" s="139" t="s">
        <v>684</v>
      </c>
      <c r="C638" s="140" t="s">
        <v>103</v>
      </c>
      <c r="D638" s="156"/>
      <c r="E638" s="49">
        <v>20</v>
      </c>
      <c r="F638" s="55"/>
      <c r="G638" s="116">
        <f t="shared" si="11"/>
        <v>0</v>
      </c>
    </row>
    <row r="639" spans="1:7" ht="21.2" customHeight="1" x14ac:dyDescent="0.25">
      <c r="A639" s="228">
        <v>9781546150312</v>
      </c>
      <c r="B639" s="139" t="s">
        <v>685</v>
      </c>
      <c r="C639" s="140" t="s">
        <v>103</v>
      </c>
      <c r="D639" s="156"/>
      <c r="E639" s="49">
        <v>9.25</v>
      </c>
      <c r="F639" s="55"/>
      <c r="G639" s="116">
        <f t="shared" si="11"/>
        <v>0</v>
      </c>
    </row>
    <row r="640" spans="1:7" ht="21.2" customHeight="1" x14ac:dyDescent="0.25">
      <c r="A640" s="228">
        <v>9781546140450</v>
      </c>
      <c r="B640" s="139" t="s">
        <v>686</v>
      </c>
      <c r="C640" s="140" t="s">
        <v>103</v>
      </c>
      <c r="D640" s="156"/>
      <c r="E640" s="49">
        <v>15.75</v>
      </c>
      <c r="F640" s="55"/>
      <c r="G640" s="116">
        <f t="shared" si="11"/>
        <v>0</v>
      </c>
    </row>
    <row r="641" spans="1:7" ht="21.2" customHeight="1" x14ac:dyDescent="0.25">
      <c r="A641" s="228">
        <v>9781338305708</v>
      </c>
      <c r="B641" s="139" t="s">
        <v>687</v>
      </c>
      <c r="C641" s="140" t="s">
        <v>103</v>
      </c>
      <c r="D641" s="156"/>
      <c r="E641" s="49">
        <v>17.75</v>
      </c>
      <c r="F641" s="55"/>
      <c r="G641" s="116">
        <f t="shared" si="11"/>
        <v>0</v>
      </c>
    </row>
    <row r="642" spans="1:7" ht="21.2" customHeight="1" x14ac:dyDescent="0.25">
      <c r="A642" s="228">
        <v>9781339001234</v>
      </c>
      <c r="B642" s="139" t="s">
        <v>688</v>
      </c>
      <c r="C642" s="140" t="s">
        <v>103</v>
      </c>
      <c r="D642" s="156"/>
      <c r="E642" s="49">
        <v>17.75</v>
      </c>
      <c r="F642" s="55"/>
      <c r="G642" s="116">
        <f t="shared" si="11"/>
        <v>0</v>
      </c>
    </row>
    <row r="643" spans="1:7" ht="21.2" customHeight="1" x14ac:dyDescent="0.25">
      <c r="A643" s="228">
        <v>9781339022307</v>
      </c>
      <c r="B643" s="139" t="s">
        <v>689</v>
      </c>
      <c r="C643" s="140" t="s">
        <v>104</v>
      </c>
      <c r="D643" s="156"/>
      <c r="E643" s="49">
        <v>10.5</v>
      </c>
      <c r="F643" s="55"/>
      <c r="G643" s="116">
        <f t="shared" si="11"/>
        <v>0</v>
      </c>
    </row>
    <row r="644" spans="1:7" ht="21.2" customHeight="1" x14ac:dyDescent="0.25">
      <c r="A644" s="228">
        <v>9781339042633</v>
      </c>
      <c r="B644" s="139" t="s">
        <v>690</v>
      </c>
      <c r="C644" s="140" t="s">
        <v>104</v>
      </c>
      <c r="D644" s="156"/>
      <c r="E644" s="49">
        <v>6</v>
      </c>
      <c r="F644" s="55"/>
      <c r="G644" s="116">
        <f t="shared" si="11"/>
        <v>0</v>
      </c>
    </row>
    <row r="645" spans="1:7" ht="21.2" customHeight="1" x14ac:dyDescent="0.25">
      <c r="A645" s="228">
        <v>9781974709410</v>
      </c>
      <c r="B645" s="139" t="s">
        <v>691</v>
      </c>
      <c r="C645" s="140" t="s">
        <v>104</v>
      </c>
      <c r="D645" s="156"/>
      <c r="E645" s="49">
        <v>16.75</v>
      </c>
      <c r="F645" s="55"/>
      <c r="G645" s="116">
        <f t="shared" si="11"/>
        <v>0</v>
      </c>
    </row>
    <row r="646" spans="1:7" ht="21.2" customHeight="1" x14ac:dyDescent="0.25">
      <c r="A646" s="228">
        <v>9781338858587</v>
      </c>
      <c r="B646" s="139" t="s">
        <v>692</v>
      </c>
      <c r="C646" s="140" t="s">
        <v>104</v>
      </c>
      <c r="D646" s="156"/>
      <c r="E646" s="49">
        <v>10.5</v>
      </c>
      <c r="F646" s="55"/>
      <c r="G646" s="116">
        <f t="shared" si="11"/>
        <v>0</v>
      </c>
    </row>
    <row r="647" spans="1:7" ht="21.2" customHeight="1" x14ac:dyDescent="0.25">
      <c r="A647" s="228">
        <v>9780063349407</v>
      </c>
      <c r="B647" s="139" t="s">
        <v>693</v>
      </c>
      <c r="C647" s="140" t="s">
        <v>104</v>
      </c>
      <c r="D647" s="156"/>
      <c r="E647" s="49">
        <v>16.75</v>
      </c>
      <c r="F647" s="55"/>
      <c r="G647" s="116">
        <f t="shared" si="11"/>
        <v>0</v>
      </c>
    </row>
    <row r="648" spans="1:7" ht="21.2" customHeight="1" x14ac:dyDescent="0.25">
      <c r="A648" s="228">
        <v>9781546174073</v>
      </c>
      <c r="B648" s="139" t="s">
        <v>694</v>
      </c>
      <c r="C648" s="140" t="s">
        <v>104</v>
      </c>
      <c r="D648" s="156"/>
      <c r="E648" s="49">
        <v>14.5</v>
      </c>
      <c r="F648" s="55"/>
      <c r="G648" s="116">
        <f t="shared" si="11"/>
        <v>0</v>
      </c>
    </row>
    <row r="649" spans="1:7" ht="21.2" customHeight="1" x14ac:dyDescent="0.25">
      <c r="A649" s="228">
        <v>9781339047379</v>
      </c>
      <c r="B649" s="139" t="s">
        <v>695</v>
      </c>
      <c r="C649" s="140" t="s">
        <v>104</v>
      </c>
      <c r="D649" s="156"/>
      <c r="E649" s="49">
        <v>10</v>
      </c>
      <c r="F649" s="55"/>
      <c r="G649" s="116">
        <f t="shared" si="11"/>
        <v>0</v>
      </c>
    </row>
    <row r="650" spans="1:7" ht="21.2" customHeight="1" x14ac:dyDescent="0.25">
      <c r="A650" s="228">
        <v>9781338851397</v>
      </c>
      <c r="B650" s="139" t="s">
        <v>696</v>
      </c>
      <c r="C650" s="140" t="s">
        <v>104</v>
      </c>
      <c r="D650" s="156"/>
      <c r="E650" s="49">
        <v>10.5</v>
      </c>
      <c r="F650" s="55"/>
      <c r="G650" s="116">
        <f t="shared" si="11"/>
        <v>0</v>
      </c>
    </row>
    <row r="651" spans="1:7" ht="21.2" customHeight="1" x14ac:dyDescent="0.25">
      <c r="A651" s="228">
        <v>9780735266186</v>
      </c>
      <c r="B651" s="139" t="s">
        <v>697</v>
      </c>
      <c r="C651" s="140" t="s">
        <v>104</v>
      </c>
      <c r="D651" s="156"/>
      <c r="E651" s="49">
        <v>13.5</v>
      </c>
      <c r="F651" s="55"/>
      <c r="G651" s="116">
        <f t="shared" si="11"/>
        <v>0</v>
      </c>
    </row>
    <row r="652" spans="1:7" ht="21.2" customHeight="1" x14ac:dyDescent="0.25">
      <c r="A652" s="228">
        <v>9781443197236</v>
      </c>
      <c r="B652" s="139" t="s">
        <v>698</v>
      </c>
      <c r="C652" s="140" t="s">
        <v>104</v>
      </c>
      <c r="D652" s="156" t="s">
        <v>1040</v>
      </c>
      <c r="E652" s="49">
        <v>15.75</v>
      </c>
      <c r="F652" s="55"/>
      <c r="G652" s="116">
        <f t="shared" si="11"/>
        <v>0</v>
      </c>
    </row>
    <row r="653" spans="1:7" ht="21.2" customHeight="1" x14ac:dyDescent="0.25">
      <c r="A653" s="228">
        <v>9781506747057</v>
      </c>
      <c r="B653" s="139" t="s">
        <v>699</v>
      </c>
      <c r="C653" s="140" t="s">
        <v>104</v>
      </c>
      <c r="D653" s="156"/>
      <c r="E653" s="49">
        <v>12.5</v>
      </c>
      <c r="F653" s="55"/>
      <c r="G653" s="116">
        <f t="shared" si="11"/>
        <v>0</v>
      </c>
    </row>
    <row r="654" spans="1:7" ht="21.2" customHeight="1" x14ac:dyDescent="0.25">
      <c r="A654" s="228">
        <v>9781546122715</v>
      </c>
      <c r="B654" s="139" t="s">
        <v>700</v>
      </c>
      <c r="C654" s="140" t="s">
        <v>104</v>
      </c>
      <c r="D654" s="156"/>
      <c r="E654" s="49">
        <v>21</v>
      </c>
      <c r="F654" s="55"/>
      <c r="G654" s="116">
        <f t="shared" si="11"/>
        <v>0</v>
      </c>
    </row>
    <row r="655" spans="1:7" ht="21.2" customHeight="1" x14ac:dyDescent="0.25">
      <c r="A655" s="228">
        <v>9781339042671</v>
      </c>
      <c r="B655" s="139" t="s">
        <v>701</v>
      </c>
      <c r="C655" s="140" t="s">
        <v>104</v>
      </c>
      <c r="D655" s="156"/>
      <c r="E655" s="49">
        <v>10.5</v>
      </c>
      <c r="F655" s="55"/>
      <c r="G655" s="116">
        <f t="shared" si="11"/>
        <v>0</v>
      </c>
    </row>
    <row r="656" spans="1:7" ht="21.2" customHeight="1" x14ac:dyDescent="0.25">
      <c r="A656" s="228">
        <v>9781338835861</v>
      </c>
      <c r="B656" s="139" t="s">
        <v>702</v>
      </c>
      <c r="C656" s="140" t="s">
        <v>104</v>
      </c>
      <c r="D656" s="156"/>
      <c r="E656" s="49">
        <v>21</v>
      </c>
      <c r="F656" s="55"/>
      <c r="G656" s="116">
        <f t="shared" si="11"/>
        <v>0</v>
      </c>
    </row>
    <row r="657" spans="1:7" ht="21.2" customHeight="1" x14ac:dyDescent="0.25">
      <c r="A657" s="228">
        <v>9781039711785</v>
      </c>
      <c r="B657" s="139" t="s">
        <v>703</v>
      </c>
      <c r="C657" s="140" t="s">
        <v>104</v>
      </c>
      <c r="D657" s="156" t="s">
        <v>1040</v>
      </c>
      <c r="E657" s="49">
        <v>12.5</v>
      </c>
      <c r="F657" s="55"/>
      <c r="G657" s="116">
        <f t="shared" si="11"/>
        <v>0</v>
      </c>
    </row>
    <row r="658" spans="1:7" ht="21.2" customHeight="1" x14ac:dyDescent="0.25">
      <c r="A658" s="228">
        <v>9781339011240</v>
      </c>
      <c r="B658" s="139" t="s">
        <v>704</v>
      </c>
      <c r="C658" s="140" t="s">
        <v>104</v>
      </c>
      <c r="D658" s="156"/>
      <c r="E658" s="49">
        <v>10.5</v>
      </c>
      <c r="F658" s="55"/>
      <c r="G658" s="116">
        <f t="shared" si="11"/>
        <v>0</v>
      </c>
    </row>
    <row r="659" spans="1:7" ht="21.2" customHeight="1" x14ac:dyDescent="0.25">
      <c r="A659" s="228">
        <v>9781338792447</v>
      </c>
      <c r="B659" s="139" t="s">
        <v>705</v>
      </c>
      <c r="C659" s="140" t="s">
        <v>104</v>
      </c>
      <c r="D659" s="156"/>
      <c r="E659" s="49">
        <v>17.75</v>
      </c>
      <c r="F659" s="55"/>
      <c r="G659" s="116">
        <f t="shared" si="11"/>
        <v>0</v>
      </c>
    </row>
    <row r="660" spans="1:7" ht="21.2" customHeight="1" x14ac:dyDescent="0.25">
      <c r="A660" s="228">
        <v>9781546145912</v>
      </c>
      <c r="B660" s="139" t="s">
        <v>706</v>
      </c>
      <c r="C660" s="140" t="s">
        <v>104</v>
      </c>
      <c r="D660" s="156"/>
      <c r="E660" s="49">
        <v>12.5</v>
      </c>
      <c r="F660" s="55"/>
      <c r="G660" s="116">
        <f t="shared" si="11"/>
        <v>0</v>
      </c>
    </row>
    <row r="661" spans="1:7" ht="21.2" customHeight="1" x14ac:dyDescent="0.25">
      <c r="A661" s="228">
        <v>9781338745801</v>
      </c>
      <c r="B661" s="139" t="s">
        <v>707</v>
      </c>
      <c r="C661" s="140" t="s">
        <v>104</v>
      </c>
      <c r="D661" s="156"/>
      <c r="E661" s="49">
        <v>12.5</v>
      </c>
      <c r="F661" s="55"/>
      <c r="G661" s="116">
        <f t="shared" si="11"/>
        <v>0</v>
      </c>
    </row>
    <row r="662" spans="1:7" ht="21.2" customHeight="1" x14ac:dyDescent="0.25">
      <c r="A662" s="228">
        <v>9781035425273</v>
      </c>
      <c r="B662" s="139" t="s">
        <v>708</v>
      </c>
      <c r="C662" s="140" t="s">
        <v>104</v>
      </c>
      <c r="D662" s="156"/>
      <c r="E662" s="49">
        <v>17.75</v>
      </c>
      <c r="F662" s="55"/>
      <c r="G662" s="116">
        <f t="shared" si="11"/>
        <v>0</v>
      </c>
    </row>
    <row r="663" spans="1:7" ht="21.2" customHeight="1" x14ac:dyDescent="0.25">
      <c r="A663" s="228">
        <v>9781546126966</v>
      </c>
      <c r="B663" s="139" t="s">
        <v>709</v>
      </c>
      <c r="C663" s="140" t="s">
        <v>54</v>
      </c>
      <c r="D663" s="156"/>
      <c r="E663" s="49">
        <v>15.5</v>
      </c>
      <c r="F663" s="55"/>
      <c r="G663" s="116">
        <f t="shared" si="11"/>
        <v>0</v>
      </c>
    </row>
    <row r="664" spans="1:7" ht="21.2" customHeight="1" x14ac:dyDescent="0.25">
      <c r="A664" s="228">
        <v>9781339034218</v>
      </c>
      <c r="B664" s="139" t="s">
        <v>710</v>
      </c>
      <c r="C664" s="140" t="s">
        <v>54</v>
      </c>
      <c r="D664" s="156" t="s">
        <v>1040</v>
      </c>
      <c r="E664" s="49">
        <v>12.5</v>
      </c>
      <c r="F664" s="55"/>
      <c r="G664" s="116">
        <f t="shared" si="11"/>
        <v>0</v>
      </c>
    </row>
    <row r="665" spans="1:7" ht="21.2" customHeight="1" x14ac:dyDescent="0.25">
      <c r="A665" s="228">
        <v>9781546174585</v>
      </c>
      <c r="B665" s="139" t="s">
        <v>711</v>
      </c>
      <c r="C665" s="140" t="s">
        <v>54</v>
      </c>
      <c r="D665" s="156"/>
      <c r="E665" s="49">
        <v>12.5</v>
      </c>
      <c r="F665" s="55"/>
      <c r="G665" s="116">
        <f t="shared" si="11"/>
        <v>0</v>
      </c>
    </row>
    <row r="666" spans="1:7" ht="21.2" customHeight="1" x14ac:dyDescent="0.25">
      <c r="A666" s="228">
        <v>9781546116493</v>
      </c>
      <c r="B666" s="139" t="s">
        <v>712</v>
      </c>
      <c r="C666" s="140" t="s">
        <v>54</v>
      </c>
      <c r="D666" s="156"/>
      <c r="E666" s="49">
        <v>10.5</v>
      </c>
      <c r="F666" s="55"/>
      <c r="G666" s="116">
        <f t="shared" si="11"/>
        <v>0</v>
      </c>
    </row>
    <row r="667" spans="1:7" ht="21.2" customHeight="1" x14ac:dyDescent="0.25">
      <c r="A667" s="228">
        <v>9781443191746</v>
      </c>
      <c r="B667" s="139" t="s">
        <v>713</v>
      </c>
      <c r="C667" s="140" t="s">
        <v>54</v>
      </c>
      <c r="D667" s="156" t="s">
        <v>1040</v>
      </c>
      <c r="E667" s="49">
        <v>13.5</v>
      </c>
      <c r="F667" s="55"/>
      <c r="G667" s="116">
        <f t="shared" si="11"/>
        <v>0</v>
      </c>
    </row>
    <row r="668" spans="1:7" ht="21.2" customHeight="1" x14ac:dyDescent="0.25">
      <c r="A668" s="228">
        <v>9781546104513</v>
      </c>
      <c r="B668" s="139" t="s">
        <v>714</v>
      </c>
      <c r="C668" s="140" t="s">
        <v>54</v>
      </c>
      <c r="D668" s="156" t="s">
        <v>1040</v>
      </c>
      <c r="E668" s="49">
        <v>10.5</v>
      </c>
      <c r="F668" s="55"/>
      <c r="G668" s="116">
        <f t="shared" si="11"/>
        <v>0</v>
      </c>
    </row>
    <row r="669" spans="1:7" ht="21.2" customHeight="1" x14ac:dyDescent="0.25">
      <c r="A669" s="228">
        <v>9781339005935</v>
      </c>
      <c r="B669" s="139" t="s">
        <v>715</v>
      </c>
      <c r="C669" s="140" t="s">
        <v>105</v>
      </c>
      <c r="D669" s="156"/>
      <c r="E669" s="49">
        <v>12.5</v>
      </c>
      <c r="F669" s="55"/>
      <c r="G669" s="116">
        <f t="shared" si="11"/>
        <v>0</v>
      </c>
    </row>
    <row r="670" spans="1:7" ht="21.2" customHeight="1" x14ac:dyDescent="0.25">
      <c r="A670" s="228">
        <v>9781546147619</v>
      </c>
      <c r="B670" s="139" t="s">
        <v>716</v>
      </c>
      <c r="C670" s="140" t="s">
        <v>105</v>
      </c>
      <c r="D670" s="156"/>
      <c r="E670" s="49">
        <v>12.5</v>
      </c>
      <c r="F670" s="55"/>
      <c r="G670" s="116">
        <f t="shared" si="11"/>
        <v>0</v>
      </c>
    </row>
    <row r="671" spans="1:7" ht="21.2" customHeight="1" x14ac:dyDescent="0.25">
      <c r="A671" s="228">
        <v>9780735266155</v>
      </c>
      <c r="B671" s="139" t="s">
        <v>717</v>
      </c>
      <c r="C671" s="140" t="s">
        <v>105</v>
      </c>
      <c r="D671" s="156" t="s">
        <v>1040</v>
      </c>
      <c r="E671" s="49">
        <v>13.5</v>
      </c>
      <c r="F671" s="55"/>
      <c r="G671" s="116">
        <f t="shared" si="11"/>
        <v>0</v>
      </c>
    </row>
    <row r="672" spans="1:7" ht="21.2" customHeight="1" x14ac:dyDescent="0.25">
      <c r="A672" s="228">
        <v>9781443196291</v>
      </c>
      <c r="B672" s="139" t="s">
        <v>718</v>
      </c>
      <c r="C672" s="140" t="s">
        <v>105</v>
      </c>
      <c r="D672" s="156" t="s">
        <v>1040</v>
      </c>
      <c r="E672" s="49">
        <v>17.75</v>
      </c>
      <c r="F672" s="55"/>
      <c r="G672" s="116">
        <f t="shared" si="11"/>
        <v>0</v>
      </c>
    </row>
    <row r="673" spans="1:7" ht="21.2" customHeight="1" x14ac:dyDescent="0.25">
      <c r="A673" s="228">
        <v>9781546171867</v>
      </c>
      <c r="B673" s="139" t="s">
        <v>719</v>
      </c>
      <c r="C673" s="140" t="s">
        <v>105</v>
      </c>
      <c r="D673" s="156"/>
      <c r="E673" s="49">
        <v>24</v>
      </c>
      <c r="F673" s="55"/>
      <c r="G673" s="116">
        <f t="shared" si="11"/>
        <v>0</v>
      </c>
    </row>
    <row r="674" spans="1:7" ht="21.2" customHeight="1" x14ac:dyDescent="0.25">
      <c r="A674" s="228">
        <v>9781546146988</v>
      </c>
      <c r="B674" s="139" t="s">
        <v>720</v>
      </c>
      <c r="C674" s="140" t="s">
        <v>105</v>
      </c>
      <c r="D674" s="156"/>
      <c r="E674" s="49">
        <v>14.5</v>
      </c>
      <c r="F674" s="55"/>
      <c r="G674" s="116">
        <f t="shared" si="11"/>
        <v>0</v>
      </c>
    </row>
    <row r="675" spans="1:7" ht="21.2" customHeight="1" x14ac:dyDescent="0.25">
      <c r="A675" s="228">
        <v>9781546144595</v>
      </c>
      <c r="B675" s="139" t="s">
        <v>721</v>
      </c>
      <c r="C675" s="140" t="s">
        <v>105</v>
      </c>
      <c r="D675" s="156"/>
      <c r="E675" s="49">
        <v>13.5</v>
      </c>
      <c r="F675" s="55"/>
      <c r="G675" s="116">
        <f t="shared" si="11"/>
        <v>0</v>
      </c>
    </row>
    <row r="676" spans="1:7" ht="21.2" customHeight="1" x14ac:dyDescent="0.25">
      <c r="A676" s="228">
        <v>9781338753745</v>
      </c>
      <c r="B676" s="139" t="s">
        <v>722</v>
      </c>
      <c r="C676" s="140" t="s">
        <v>105</v>
      </c>
      <c r="D676" s="156"/>
      <c r="E676" s="49">
        <v>12.5</v>
      </c>
      <c r="F676" s="55"/>
      <c r="G676" s="116">
        <f t="shared" si="11"/>
        <v>0</v>
      </c>
    </row>
    <row r="677" spans="1:7" ht="21.2" customHeight="1" x14ac:dyDescent="0.25">
      <c r="A677" s="228">
        <v>9781546174080</v>
      </c>
      <c r="B677" s="139" t="s">
        <v>723</v>
      </c>
      <c r="C677" s="140" t="s">
        <v>105</v>
      </c>
      <c r="D677" s="156"/>
      <c r="E677" s="49">
        <v>12.5</v>
      </c>
      <c r="F677" s="55"/>
      <c r="G677" s="116">
        <f t="shared" si="11"/>
        <v>0</v>
      </c>
    </row>
    <row r="678" spans="1:7" ht="21.2" customHeight="1" x14ac:dyDescent="0.25">
      <c r="A678" s="228">
        <v>9781339053790</v>
      </c>
      <c r="B678" s="139" t="s">
        <v>724</v>
      </c>
      <c r="C678" s="140" t="s">
        <v>105</v>
      </c>
      <c r="D678" s="156"/>
      <c r="E678" s="49">
        <v>11.25</v>
      </c>
      <c r="F678" s="55"/>
      <c r="G678" s="116">
        <f t="shared" si="11"/>
        <v>0</v>
      </c>
    </row>
    <row r="679" spans="1:7" ht="21.2" customHeight="1" x14ac:dyDescent="0.25">
      <c r="A679" s="228">
        <v>9781338603934</v>
      </c>
      <c r="B679" s="139" t="s">
        <v>725</v>
      </c>
      <c r="C679" s="140" t="s">
        <v>105</v>
      </c>
      <c r="D679" s="156"/>
      <c r="E679" s="49">
        <v>12.5</v>
      </c>
      <c r="F679" s="55"/>
      <c r="G679" s="116">
        <f t="shared" si="11"/>
        <v>0</v>
      </c>
    </row>
    <row r="680" spans="1:7" ht="21.2" customHeight="1" x14ac:dyDescent="0.25">
      <c r="A680" s="228">
        <v>9781665918473</v>
      </c>
      <c r="B680" s="139" t="s">
        <v>726</v>
      </c>
      <c r="C680" s="140" t="s">
        <v>105</v>
      </c>
      <c r="D680" s="156"/>
      <c r="E680" s="49">
        <v>18.75</v>
      </c>
      <c r="F680" s="55"/>
      <c r="G680" s="116">
        <f t="shared" si="11"/>
        <v>0</v>
      </c>
    </row>
    <row r="681" spans="1:7" ht="21.2" customHeight="1" x14ac:dyDescent="0.25">
      <c r="A681" s="228">
        <v>9781427878397</v>
      </c>
      <c r="B681" s="139" t="s">
        <v>727</v>
      </c>
      <c r="C681" s="140" t="s">
        <v>105</v>
      </c>
      <c r="D681" s="156"/>
      <c r="E681" s="49">
        <v>23</v>
      </c>
      <c r="F681" s="55"/>
      <c r="G681" s="116">
        <f t="shared" si="11"/>
        <v>0</v>
      </c>
    </row>
    <row r="682" spans="1:7" ht="21.2" customHeight="1" x14ac:dyDescent="0.25">
      <c r="A682" s="228">
        <v>9781546174462</v>
      </c>
      <c r="B682" s="139" t="s">
        <v>728</v>
      </c>
      <c r="C682" s="140" t="s">
        <v>105</v>
      </c>
      <c r="D682" s="156"/>
      <c r="E682" s="49">
        <v>12.5</v>
      </c>
      <c r="F682" s="55"/>
      <c r="G682" s="116">
        <f t="shared" si="11"/>
        <v>0</v>
      </c>
    </row>
    <row r="683" spans="1:7" ht="21.2" customHeight="1" x14ac:dyDescent="0.25">
      <c r="A683" s="228">
        <v>9781339039220</v>
      </c>
      <c r="B683" s="139" t="s">
        <v>729</v>
      </c>
      <c r="C683" s="140" t="s">
        <v>105</v>
      </c>
      <c r="D683" s="156"/>
      <c r="E683" s="49">
        <v>10</v>
      </c>
      <c r="F683" s="55"/>
      <c r="G683" s="116">
        <f t="shared" si="11"/>
        <v>0</v>
      </c>
    </row>
    <row r="684" spans="1:7" ht="21.2" customHeight="1" x14ac:dyDescent="0.25">
      <c r="A684" s="228">
        <v>9781338716405</v>
      </c>
      <c r="B684" s="139" t="s">
        <v>730</v>
      </c>
      <c r="C684" s="140" t="s">
        <v>105</v>
      </c>
      <c r="D684" s="156"/>
      <c r="E684" s="49">
        <v>10.5</v>
      </c>
      <c r="F684" s="55"/>
      <c r="G684" s="116">
        <f t="shared" si="11"/>
        <v>0</v>
      </c>
    </row>
    <row r="685" spans="1:7" ht="21.2" customHeight="1" x14ac:dyDescent="0.25">
      <c r="A685" s="228">
        <v>9781339039213</v>
      </c>
      <c r="B685" s="139" t="s">
        <v>731</v>
      </c>
      <c r="C685" s="140" t="s">
        <v>105</v>
      </c>
      <c r="D685" s="156"/>
      <c r="E685" s="49">
        <v>15.75</v>
      </c>
      <c r="F685" s="55"/>
      <c r="G685" s="116">
        <f t="shared" si="11"/>
        <v>0</v>
      </c>
    </row>
    <row r="686" spans="1:7" ht="21.2" customHeight="1" x14ac:dyDescent="0.25">
      <c r="A686" s="228">
        <v>9781546182474</v>
      </c>
      <c r="B686" s="139" t="s">
        <v>732</v>
      </c>
      <c r="C686" s="140" t="s">
        <v>105</v>
      </c>
      <c r="D686" s="156"/>
      <c r="E686" s="49">
        <v>7.25</v>
      </c>
      <c r="F686" s="55"/>
      <c r="G686" s="116">
        <f t="shared" si="11"/>
        <v>0</v>
      </c>
    </row>
    <row r="687" spans="1:7" ht="21.2" customHeight="1" x14ac:dyDescent="0.25">
      <c r="A687" s="228">
        <v>9781039708778</v>
      </c>
      <c r="B687" s="139" t="s">
        <v>733</v>
      </c>
      <c r="C687" s="140" t="s">
        <v>105</v>
      </c>
      <c r="D687" s="156" t="s">
        <v>1040</v>
      </c>
      <c r="E687" s="49">
        <v>13.5</v>
      </c>
      <c r="F687" s="55"/>
      <c r="G687" s="116">
        <f t="shared" si="11"/>
        <v>0</v>
      </c>
    </row>
    <row r="688" spans="1:7" ht="21.2" customHeight="1" x14ac:dyDescent="0.25">
      <c r="A688" s="228">
        <v>9781338664553</v>
      </c>
      <c r="B688" s="139" t="s">
        <v>734</v>
      </c>
      <c r="C688" s="140" t="s">
        <v>105</v>
      </c>
      <c r="D688" s="156"/>
      <c r="E688" s="49">
        <v>11.5</v>
      </c>
      <c r="F688" s="55"/>
      <c r="G688" s="116">
        <f t="shared" si="11"/>
        <v>0</v>
      </c>
    </row>
    <row r="689" spans="1:7" ht="21.2" customHeight="1" x14ac:dyDescent="0.25">
      <c r="A689" s="228">
        <v>9781368115940</v>
      </c>
      <c r="B689" s="139" t="s">
        <v>735</v>
      </c>
      <c r="C689" s="140" t="s">
        <v>105</v>
      </c>
      <c r="D689" s="156"/>
      <c r="E689" s="49">
        <v>16.75</v>
      </c>
      <c r="F689" s="55"/>
      <c r="G689" s="116">
        <f t="shared" si="11"/>
        <v>0</v>
      </c>
    </row>
    <row r="690" spans="1:7" ht="21.2" customHeight="1" x14ac:dyDescent="0.25">
      <c r="A690" s="228">
        <v>9781039701748</v>
      </c>
      <c r="B690" s="139" t="s">
        <v>736</v>
      </c>
      <c r="C690" s="140" t="s">
        <v>105</v>
      </c>
      <c r="D690" s="156" t="s">
        <v>1040</v>
      </c>
      <c r="E690" s="49">
        <v>13.5</v>
      </c>
      <c r="F690" s="55"/>
      <c r="G690" s="116">
        <f t="shared" si="11"/>
        <v>0</v>
      </c>
    </row>
    <row r="691" spans="1:7" ht="21.2" customHeight="1" x14ac:dyDescent="0.25">
      <c r="A691" s="228">
        <v>9781546171461</v>
      </c>
      <c r="B691" s="139" t="s">
        <v>737</v>
      </c>
      <c r="C691" s="140" t="s">
        <v>105</v>
      </c>
      <c r="D691" s="156"/>
      <c r="E691" s="49">
        <v>38.75</v>
      </c>
      <c r="F691" s="55"/>
      <c r="G691" s="116">
        <f t="shared" si="11"/>
        <v>0</v>
      </c>
    </row>
    <row r="692" spans="1:7" ht="21.2" customHeight="1" x14ac:dyDescent="0.25">
      <c r="A692" s="228">
        <v>9781338882339</v>
      </c>
      <c r="B692" s="139" t="s">
        <v>738</v>
      </c>
      <c r="C692" s="140" t="s">
        <v>105</v>
      </c>
      <c r="D692" s="156"/>
      <c r="E692" s="49">
        <v>13.5</v>
      </c>
      <c r="F692" s="55"/>
      <c r="G692" s="116">
        <f t="shared" si="11"/>
        <v>0</v>
      </c>
    </row>
    <row r="693" spans="1:7" ht="21.2" customHeight="1" x14ac:dyDescent="0.25">
      <c r="A693" s="228">
        <v>9781338255751</v>
      </c>
      <c r="B693" s="139" t="s">
        <v>739</v>
      </c>
      <c r="C693" s="140" t="s">
        <v>105</v>
      </c>
      <c r="D693" s="156"/>
      <c r="E693" s="49">
        <v>10</v>
      </c>
      <c r="F693" s="55"/>
      <c r="G693" s="116">
        <f t="shared" si="11"/>
        <v>0</v>
      </c>
    </row>
    <row r="694" spans="1:7" ht="21.2" customHeight="1" thickBot="1" x14ac:dyDescent="0.45">
      <c r="A694" s="264" t="s">
        <v>119</v>
      </c>
      <c r="B694" s="265"/>
      <c r="C694" s="265"/>
      <c r="D694" s="265"/>
      <c r="E694" s="265"/>
      <c r="F694" s="265"/>
      <c r="G694" s="266"/>
    </row>
    <row r="695" spans="1:7" ht="21.2" customHeight="1" thickTop="1" x14ac:dyDescent="0.25">
      <c r="A695" s="228">
        <v>9781443189132</v>
      </c>
      <c r="B695" s="139" t="s">
        <v>740</v>
      </c>
      <c r="C695" s="140" t="s">
        <v>108</v>
      </c>
      <c r="D695" s="156"/>
      <c r="E695" s="49">
        <v>15.8</v>
      </c>
      <c r="F695" s="55"/>
      <c r="G695" s="168">
        <f>+F695*E695</f>
        <v>0</v>
      </c>
    </row>
    <row r="696" spans="1:7" ht="21.2" customHeight="1" x14ac:dyDescent="0.25">
      <c r="A696" s="228">
        <v>9781039710238</v>
      </c>
      <c r="B696" s="139" t="s">
        <v>741</v>
      </c>
      <c r="C696" s="140" t="s">
        <v>108</v>
      </c>
      <c r="D696" s="156"/>
      <c r="E696" s="49">
        <v>15.75</v>
      </c>
      <c r="F696" s="55"/>
      <c r="G696" s="168">
        <f t="shared" ref="G696:G759" si="12">+F696*E696</f>
        <v>0</v>
      </c>
    </row>
    <row r="697" spans="1:7" ht="21.2" customHeight="1" x14ac:dyDescent="0.3">
      <c r="A697" s="228">
        <v>9781443189156</v>
      </c>
      <c r="B697" s="139" t="s">
        <v>742</v>
      </c>
      <c r="C697" s="140" t="s">
        <v>108</v>
      </c>
      <c r="D697" s="190"/>
      <c r="E697" s="49">
        <v>15.75</v>
      </c>
      <c r="F697" s="55"/>
      <c r="G697" s="168">
        <f t="shared" si="12"/>
        <v>0</v>
      </c>
    </row>
    <row r="698" spans="1:7" ht="21.2" customHeight="1" x14ac:dyDescent="0.25">
      <c r="A698" s="228">
        <v>9781773884271</v>
      </c>
      <c r="B698" s="139" t="s">
        <v>743</v>
      </c>
      <c r="C698" s="140" t="s">
        <v>108</v>
      </c>
      <c r="D698" s="156"/>
      <c r="E698" s="49">
        <v>17.75</v>
      </c>
      <c r="F698" s="55"/>
      <c r="G698" s="168">
        <f t="shared" si="12"/>
        <v>0</v>
      </c>
    </row>
    <row r="699" spans="1:7" ht="21.2" customHeight="1" x14ac:dyDescent="0.25">
      <c r="A699" s="228">
        <v>9782898531187</v>
      </c>
      <c r="B699" s="139" t="s">
        <v>744</v>
      </c>
      <c r="C699" s="140" t="s">
        <v>108</v>
      </c>
      <c r="D699" s="156"/>
      <c r="E699" s="49">
        <v>15.5</v>
      </c>
      <c r="F699" s="55"/>
      <c r="G699" s="168">
        <f t="shared" si="12"/>
        <v>0</v>
      </c>
    </row>
    <row r="700" spans="1:7" ht="21.2" customHeight="1" x14ac:dyDescent="0.25">
      <c r="A700" s="228">
        <v>9781773884974</v>
      </c>
      <c r="B700" s="139" t="s">
        <v>745</v>
      </c>
      <c r="C700" s="140" t="s">
        <v>108</v>
      </c>
      <c r="D700" s="156"/>
      <c r="E700" s="49">
        <v>15.5</v>
      </c>
      <c r="F700" s="55"/>
      <c r="G700" s="168">
        <f t="shared" si="12"/>
        <v>0</v>
      </c>
    </row>
    <row r="701" spans="1:7" ht="21.2" customHeight="1" x14ac:dyDescent="0.25">
      <c r="A701" s="228">
        <v>9781443180610</v>
      </c>
      <c r="B701" s="139" t="s">
        <v>746</v>
      </c>
      <c r="C701" s="140" t="s">
        <v>108</v>
      </c>
      <c r="D701" s="156"/>
      <c r="E701" s="49">
        <v>15.5</v>
      </c>
      <c r="F701" s="55"/>
      <c r="G701" s="168">
        <f t="shared" si="12"/>
        <v>0</v>
      </c>
    </row>
    <row r="702" spans="1:7" ht="21.2" customHeight="1" x14ac:dyDescent="0.25">
      <c r="A702" s="228">
        <v>9781443160964</v>
      </c>
      <c r="B702" s="139" t="s">
        <v>747</v>
      </c>
      <c r="C702" s="140" t="s">
        <v>106</v>
      </c>
      <c r="D702" s="156"/>
      <c r="E702" s="49">
        <v>17.75</v>
      </c>
      <c r="F702" s="55"/>
      <c r="G702" s="168">
        <f t="shared" si="12"/>
        <v>0</v>
      </c>
    </row>
    <row r="703" spans="1:7" ht="21.2" customHeight="1" x14ac:dyDescent="0.25">
      <c r="A703" s="228">
        <v>9781039704183</v>
      </c>
      <c r="B703" s="139" t="s">
        <v>748</v>
      </c>
      <c r="C703" s="140" t="s">
        <v>106</v>
      </c>
      <c r="D703" s="156"/>
      <c r="E703" s="49">
        <v>15.75</v>
      </c>
      <c r="F703" s="55"/>
      <c r="G703" s="168">
        <f t="shared" si="12"/>
        <v>0</v>
      </c>
    </row>
    <row r="704" spans="1:7" ht="21.2" customHeight="1" x14ac:dyDescent="0.25">
      <c r="A704" s="228">
        <v>9781443157520</v>
      </c>
      <c r="B704" s="139" t="s">
        <v>749</v>
      </c>
      <c r="C704" s="140" t="s">
        <v>106</v>
      </c>
      <c r="D704" s="156" t="s">
        <v>1040</v>
      </c>
      <c r="E704" s="49">
        <v>10.5</v>
      </c>
      <c r="F704" s="55"/>
      <c r="G704" s="168">
        <f t="shared" si="12"/>
        <v>0</v>
      </c>
    </row>
    <row r="705" spans="1:7" ht="21.2" customHeight="1" x14ac:dyDescent="0.25">
      <c r="A705" s="228">
        <v>9782898530548</v>
      </c>
      <c r="B705" s="139" t="s">
        <v>750</v>
      </c>
      <c r="C705" s="140" t="s">
        <v>106</v>
      </c>
      <c r="D705" s="156" t="s">
        <v>1040</v>
      </c>
      <c r="E705" s="49">
        <v>17.75</v>
      </c>
      <c r="F705" s="55"/>
      <c r="G705" s="168">
        <f t="shared" si="12"/>
        <v>0</v>
      </c>
    </row>
    <row r="706" spans="1:7" ht="21.2" customHeight="1" x14ac:dyDescent="0.25">
      <c r="A706" s="228">
        <v>9781443181341</v>
      </c>
      <c r="B706" s="139" t="s">
        <v>751</v>
      </c>
      <c r="C706" s="140" t="s">
        <v>106</v>
      </c>
      <c r="D706" s="156" t="s">
        <v>1040</v>
      </c>
      <c r="E706" s="49">
        <v>11.5</v>
      </c>
      <c r="F706" s="55"/>
      <c r="G706" s="168">
        <f t="shared" si="12"/>
        <v>0</v>
      </c>
    </row>
    <row r="707" spans="1:7" ht="21.2" customHeight="1" x14ac:dyDescent="0.25">
      <c r="A707" s="228">
        <v>9781443146333</v>
      </c>
      <c r="B707" s="139" t="s">
        <v>752</v>
      </c>
      <c r="C707" s="140" t="s">
        <v>106</v>
      </c>
      <c r="D707" s="156" t="s">
        <v>1040</v>
      </c>
      <c r="E707" s="49">
        <v>13.5</v>
      </c>
      <c r="F707" s="55"/>
      <c r="G707" s="168">
        <f t="shared" si="12"/>
        <v>0</v>
      </c>
    </row>
    <row r="708" spans="1:7" ht="21.2" customHeight="1" x14ac:dyDescent="0.25">
      <c r="A708" s="228">
        <v>9781443187596</v>
      </c>
      <c r="B708" s="139" t="s">
        <v>753</v>
      </c>
      <c r="C708" s="140" t="s">
        <v>106</v>
      </c>
      <c r="D708" s="156"/>
      <c r="E708" s="49">
        <v>12.5</v>
      </c>
      <c r="F708" s="55"/>
      <c r="G708" s="168">
        <f t="shared" si="12"/>
        <v>0</v>
      </c>
    </row>
    <row r="709" spans="1:7" ht="21.2" customHeight="1" x14ac:dyDescent="0.25">
      <c r="A709" s="228">
        <v>9781039705807</v>
      </c>
      <c r="B709" s="139" t="s">
        <v>754</v>
      </c>
      <c r="C709" s="140" t="s">
        <v>106</v>
      </c>
      <c r="D709" s="156"/>
      <c r="E709" s="49">
        <v>15.75</v>
      </c>
      <c r="F709" s="55"/>
      <c r="G709" s="168">
        <f t="shared" si="12"/>
        <v>0</v>
      </c>
    </row>
    <row r="710" spans="1:7" ht="21.2" customHeight="1" x14ac:dyDescent="0.25">
      <c r="A710" s="228">
        <v>9781443187992</v>
      </c>
      <c r="B710" s="139" t="s">
        <v>755</v>
      </c>
      <c r="C710" s="140" t="s">
        <v>106</v>
      </c>
      <c r="D710" s="156"/>
      <c r="E710" s="49">
        <v>13.5</v>
      </c>
      <c r="F710" s="55"/>
      <c r="G710" s="168">
        <f t="shared" si="12"/>
        <v>0</v>
      </c>
    </row>
    <row r="711" spans="1:7" ht="21.2" customHeight="1" x14ac:dyDescent="0.25">
      <c r="A711" s="228">
        <v>9781443195454</v>
      </c>
      <c r="B711" s="139" t="s">
        <v>756</v>
      </c>
      <c r="C711" s="140" t="s">
        <v>106</v>
      </c>
      <c r="D711" s="156"/>
      <c r="E711" s="49">
        <v>11.5</v>
      </c>
      <c r="F711" s="55"/>
      <c r="G711" s="168">
        <f t="shared" si="12"/>
        <v>0</v>
      </c>
    </row>
    <row r="712" spans="1:7" ht="21.2" customHeight="1" x14ac:dyDescent="0.25">
      <c r="A712" s="228">
        <v>9781443199131</v>
      </c>
      <c r="B712" s="139" t="s">
        <v>757</v>
      </c>
      <c r="C712" s="140" t="s">
        <v>100</v>
      </c>
      <c r="D712" s="156" t="s">
        <v>1040</v>
      </c>
      <c r="E712" s="49">
        <v>13.5</v>
      </c>
      <c r="F712" s="55"/>
      <c r="G712" s="168">
        <f t="shared" si="12"/>
        <v>0</v>
      </c>
    </row>
    <row r="713" spans="1:7" ht="21.2" customHeight="1" x14ac:dyDescent="0.25">
      <c r="A713" s="228">
        <v>9781443170413</v>
      </c>
      <c r="B713" s="139" t="s">
        <v>758</v>
      </c>
      <c r="C713" s="140" t="s">
        <v>100</v>
      </c>
      <c r="D713" s="156" t="s">
        <v>1040</v>
      </c>
      <c r="E713" s="49">
        <v>11.5</v>
      </c>
      <c r="F713" s="55"/>
      <c r="G713" s="168">
        <f t="shared" si="12"/>
        <v>0</v>
      </c>
    </row>
    <row r="714" spans="1:7" ht="21.2" customHeight="1" x14ac:dyDescent="0.25">
      <c r="A714" s="228">
        <v>9781039701434</v>
      </c>
      <c r="B714" s="139" t="s">
        <v>759</v>
      </c>
      <c r="C714" s="140" t="s">
        <v>100</v>
      </c>
      <c r="D714" s="156"/>
      <c r="E714" s="49">
        <v>15.75</v>
      </c>
      <c r="F714" s="55"/>
      <c r="G714" s="168">
        <f t="shared" si="12"/>
        <v>0</v>
      </c>
    </row>
    <row r="715" spans="1:7" ht="21.2" customHeight="1" x14ac:dyDescent="0.25">
      <c r="A715" s="228">
        <v>9781443189149</v>
      </c>
      <c r="B715" s="139" t="s">
        <v>740</v>
      </c>
      <c r="C715" s="140" t="s">
        <v>100</v>
      </c>
      <c r="D715" s="156"/>
      <c r="E715" s="49">
        <v>15.8</v>
      </c>
      <c r="F715" s="55"/>
      <c r="G715" s="168">
        <f t="shared" si="12"/>
        <v>0</v>
      </c>
    </row>
    <row r="716" spans="1:7" ht="21.2" customHeight="1" x14ac:dyDescent="0.25">
      <c r="A716" s="228">
        <v>9781039709881</v>
      </c>
      <c r="B716" s="139" t="s">
        <v>760</v>
      </c>
      <c r="C716" s="140" t="s">
        <v>100</v>
      </c>
      <c r="D716" s="156"/>
      <c r="E716" s="49">
        <v>15.75</v>
      </c>
      <c r="F716" s="55"/>
      <c r="G716" s="168">
        <f t="shared" si="12"/>
        <v>0</v>
      </c>
    </row>
    <row r="717" spans="1:7" ht="21.2" customHeight="1" x14ac:dyDescent="0.25">
      <c r="A717" s="228">
        <v>9781443176392</v>
      </c>
      <c r="B717" s="139" t="s">
        <v>761</v>
      </c>
      <c r="C717" s="140" t="s">
        <v>100</v>
      </c>
      <c r="D717" s="156"/>
      <c r="E717" s="49">
        <v>11.25</v>
      </c>
      <c r="F717" s="55"/>
      <c r="G717" s="168">
        <f t="shared" si="12"/>
        <v>0</v>
      </c>
    </row>
    <row r="718" spans="1:7" ht="21.2" customHeight="1" x14ac:dyDescent="0.25">
      <c r="A718" s="228">
        <v>9781805316299</v>
      </c>
      <c r="B718" s="139" t="s">
        <v>762</v>
      </c>
      <c r="C718" s="140" t="s">
        <v>100</v>
      </c>
      <c r="D718" s="156"/>
      <c r="E718" s="49">
        <v>11.5</v>
      </c>
      <c r="F718" s="55"/>
      <c r="G718" s="168">
        <f t="shared" si="12"/>
        <v>0</v>
      </c>
    </row>
    <row r="719" spans="1:7" ht="21.2" customHeight="1" x14ac:dyDescent="0.25">
      <c r="A719" s="228">
        <v>9781443199124</v>
      </c>
      <c r="B719" s="139" t="s">
        <v>763</v>
      </c>
      <c r="C719" s="140" t="s">
        <v>100</v>
      </c>
      <c r="D719" s="156" t="s">
        <v>1040</v>
      </c>
      <c r="E719" s="49">
        <v>12.5</v>
      </c>
      <c r="F719" s="55"/>
      <c r="G719" s="168">
        <f t="shared" si="12"/>
        <v>0</v>
      </c>
    </row>
    <row r="720" spans="1:7" ht="21.2" customHeight="1" x14ac:dyDescent="0.25">
      <c r="A720" s="228">
        <v>9781039705111</v>
      </c>
      <c r="B720" s="139" t="s">
        <v>764</v>
      </c>
      <c r="C720" s="140" t="s">
        <v>100</v>
      </c>
      <c r="D720" s="156"/>
      <c r="E720" s="49">
        <v>13.5</v>
      </c>
      <c r="F720" s="55"/>
      <c r="G720" s="168">
        <f t="shared" si="12"/>
        <v>0</v>
      </c>
    </row>
    <row r="721" spans="1:7" ht="21.2" customHeight="1" x14ac:dyDescent="0.25">
      <c r="A721" s="228">
        <v>9781039703575</v>
      </c>
      <c r="B721" s="139" t="s">
        <v>765</v>
      </c>
      <c r="C721" s="140" t="s">
        <v>100</v>
      </c>
      <c r="D721" s="156"/>
      <c r="E721" s="49">
        <v>13.5</v>
      </c>
      <c r="F721" s="55"/>
      <c r="G721" s="168">
        <f t="shared" si="12"/>
        <v>0</v>
      </c>
    </row>
    <row r="722" spans="1:7" ht="21.2" customHeight="1" x14ac:dyDescent="0.25">
      <c r="A722" s="228">
        <v>9781039705234</v>
      </c>
      <c r="B722" s="139" t="s">
        <v>766</v>
      </c>
      <c r="C722" s="140" t="s">
        <v>100</v>
      </c>
      <c r="D722" s="156" t="s">
        <v>1040</v>
      </c>
      <c r="E722" s="49">
        <v>15.75</v>
      </c>
      <c r="F722" s="55"/>
      <c r="G722" s="168">
        <f t="shared" si="12"/>
        <v>0</v>
      </c>
    </row>
    <row r="723" spans="1:7" ht="21.2" customHeight="1" x14ac:dyDescent="0.25">
      <c r="A723" s="228">
        <v>9781039705579</v>
      </c>
      <c r="B723" s="139" t="s">
        <v>767</v>
      </c>
      <c r="C723" s="140" t="s">
        <v>100</v>
      </c>
      <c r="D723" s="156"/>
      <c r="E723" s="49">
        <v>15.75</v>
      </c>
      <c r="F723" s="55"/>
      <c r="G723" s="168">
        <f t="shared" si="12"/>
        <v>0</v>
      </c>
    </row>
    <row r="724" spans="1:7" ht="21.2" customHeight="1" x14ac:dyDescent="0.25">
      <c r="A724" s="228">
        <v>9781443195072</v>
      </c>
      <c r="B724" s="139" t="s">
        <v>768</v>
      </c>
      <c r="C724" s="140" t="s">
        <v>100</v>
      </c>
      <c r="D724" s="156"/>
      <c r="E724" s="49">
        <v>13.5</v>
      </c>
      <c r="F724" s="55"/>
      <c r="G724" s="168">
        <f t="shared" si="12"/>
        <v>0</v>
      </c>
    </row>
    <row r="725" spans="1:7" ht="21.2" customHeight="1" x14ac:dyDescent="0.25">
      <c r="A725" s="228">
        <v>9781039701175</v>
      </c>
      <c r="B725" s="139" t="s">
        <v>769</v>
      </c>
      <c r="C725" s="140" t="s">
        <v>100</v>
      </c>
      <c r="D725" s="156"/>
      <c r="E725" s="49">
        <v>13.5</v>
      </c>
      <c r="F725" s="55"/>
      <c r="G725" s="168">
        <f t="shared" si="12"/>
        <v>0</v>
      </c>
    </row>
    <row r="726" spans="1:7" ht="21.2" customHeight="1" x14ac:dyDescent="0.25">
      <c r="A726" s="228">
        <v>9781039701823</v>
      </c>
      <c r="B726" s="139" t="s">
        <v>770</v>
      </c>
      <c r="C726" s="140" t="s">
        <v>100</v>
      </c>
      <c r="D726" s="156"/>
      <c r="E726" s="49">
        <v>13.5</v>
      </c>
      <c r="F726" s="55"/>
      <c r="G726" s="168">
        <f t="shared" si="12"/>
        <v>0</v>
      </c>
    </row>
    <row r="727" spans="1:7" ht="21.2" customHeight="1" x14ac:dyDescent="0.25">
      <c r="A727" s="228">
        <v>9781039709430</v>
      </c>
      <c r="B727" s="139" t="s">
        <v>771</v>
      </c>
      <c r="C727" s="140" t="s">
        <v>100</v>
      </c>
      <c r="D727" s="156"/>
      <c r="E727" s="49">
        <v>15.75</v>
      </c>
      <c r="F727" s="55"/>
      <c r="G727" s="168">
        <f t="shared" si="12"/>
        <v>0</v>
      </c>
    </row>
    <row r="728" spans="1:7" ht="21.2" customHeight="1" x14ac:dyDescent="0.25">
      <c r="A728" s="228">
        <v>9781039709799</v>
      </c>
      <c r="B728" s="139" t="s">
        <v>772</v>
      </c>
      <c r="C728" s="140" t="s">
        <v>100</v>
      </c>
      <c r="D728" s="156"/>
      <c r="E728" s="49">
        <v>13.5</v>
      </c>
      <c r="F728" s="55"/>
      <c r="G728" s="168">
        <f t="shared" si="12"/>
        <v>0</v>
      </c>
    </row>
    <row r="729" spans="1:7" ht="21.2" customHeight="1" x14ac:dyDescent="0.25">
      <c r="A729" s="228">
        <v>9781443170093</v>
      </c>
      <c r="B729" s="139" t="s">
        <v>773</v>
      </c>
      <c r="C729" s="140" t="s">
        <v>100</v>
      </c>
      <c r="D729" s="156" t="s">
        <v>1040</v>
      </c>
      <c r="E729" s="49">
        <v>10.25</v>
      </c>
      <c r="F729" s="55"/>
      <c r="G729" s="168">
        <f t="shared" si="12"/>
        <v>0</v>
      </c>
    </row>
    <row r="730" spans="1:7" ht="21.2" customHeight="1" x14ac:dyDescent="0.25">
      <c r="A730" s="228">
        <v>9781039708440</v>
      </c>
      <c r="B730" s="139" t="s">
        <v>774</v>
      </c>
      <c r="C730" s="140" t="s">
        <v>100</v>
      </c>
      <c r="D730" s="156"/>
      <c r="E730" s="49">
        <v>26</v>
      </c>
      <c r="F730" s="55"/>
      <c r="G730" s="168">
        <f t="shared" si="12"/>
        <v>0</v>
      </c>
    </row>
    <row r="731" spans="1:7" ht="21.2" customHeight="1" x14ac:dyDescent="0.25">
      <c r="A731" s="228">
        <v>9781443189217</v>
      </c>
      <c r="B731" s="139" t="s">
        <v>775</v>
      </c>
      <c r="C731" s="140" t="s">
        <v>100</v>
      </c>
      <c r="D731" s="156"/>
      <c r="E731" s="49">
        <v>11.5</v>
      </c>
      <c r="F731" s="55"/>
      <c r="G731" s="168">
        <f t="shared" si="12"/>
        <v>0</v>
      </c>
    </row>
    <row r="732" spans="1:7" ht="21.2" customHeight="1" x14ac:dyDescent="0.25">
      <c r="A732" s="228">
        <v>9781443195461</v>
      </c>
      <c r="B732" s="139" t="s">
        <v>776</v>
      </c>
      <c r="C732" s="140" t="s">
        <v>100</v>
      </c>
      <c r="D732" s="156"/>
      <c r="E732" s="49">
        <v>11.5</v>
      </c>
      <c r="F732" s="55"/>
      <c r="G732" s="168">
        <f t="shared" si="12"/>
        <v>0</v>
      </c>
    </row>
    <row r="733" spans="1:7" ht="21.2" customHeight="1" x14ac:dyDescent="0.25">
      <c r="A733" s="228">
        <v>9781443111584</v>
      </c>
      <c r="B733" s="139" t="s">
        <v>777</v>
      </c>
      <c r="C733" s="140" t="s">
        <v>100</v>
      </c>
      <c r="D733" s="156" t="s">
        <v>1040</v>
      </c>
      <c r="E733" s="49">
        <v>12.5</v>
      </c>
      <c r="F733" s="55"/>
      <c r="G733" s="168">
        <f t="shared" si="12"/>
        <v>0</v>
      </c>
    </row>
    <row r="734" spans="1:7" ht="21.2" customHeight="1" x14ac:dyDescent="0.25">
      <c r="A734" s="228">
        <v>9781039701847</v>
      </c>
      <c r="B734" s="139" t="s">
        <v>778</v>
      </c>
      <c r="C734" s="140" t="s">
        <v>100</v>
      </c>
      <c r="D734" s="156" t="s">
        <v>1040</v>
      </c>
      <c r="E734" s="49">
        <v>13.5</v>
      </c>
      <c r="F734" s="55"/>
      <c r="G734" s="168">
        <f t="shared" si="12"/>
        <v>0</v>
      </c>
    </row>
    <row r="735" spans="1:7" ht="21.2" customHeight="1" x14ac:dyDescent="0.25">
      <c r="A735" s="228">
        <v>9781039707443</v>
      </c>
      <c r="B735" s="139" t="s">
        <v>779</v>
      </c>
      <c r="C735" s="140" t="s">
        <v>100</v>
      </c>
      <c r="D735" s="156"/>
      <c r="E735" s="49">
        <v>13.5</v>
      </c>
      <c r="F735" s="55"/>
      <c r="G735" s="168">
        <f t="shared" si="12"/>
        <v>0</v>
      </c>
    </row>
    <row r="736" spans="1:7" ht="21.2" customHeight="1" x14ac:dyDescent="0.25">
      <c r="A736" s="228">
        <v>9781443190794</v>
      </c>
      <c r="B736" s="139" t="s">
        <v>780</v>
      </c>
      <c r="C736" s="140" t="s">
        <v>100</v>
      </c>
      <c r="D736" s="156"/>
      <c r="E736" s="49">
        <v>21</v>
      </c>
      <c r="F736" s="55"/>
      <c r="G736" s="168">
        <f t="shared" si="12"/>
        <v>0</v>
      </c>
    </row>
    <row r="737" spans="1:7" ht="21.2" customHeight="1" x14ac:dyDescent="0.25">
      <c r="A737" s="228">
        <v>9781039705104</v>
      </c>
      <c r="B737" s="139" t="s">
        <v>781</v>
      </c>
      <c r="C737" s="140" t="s">
        <v>100</v>
      </c>
      <c r="D737" s="156"/>
      <c r="E737" s="49">
        <v>13.5</v>
      </c>
      <c r="F737" s="55"/>
      <c r="G737" s="168">
        <f t="shared" si="12"/>
        <v>0</v>
      </c>
    </row>
    <row r="738" spans="1:7" ht="21.2" customHeight="1" x14ac:dyDescent="0.25">
      <c r="A738" s="228">
        <v>9781773883007</v>
      </c>
      <c r="B738" s="139" t="s">
        <v>782</v>
      </c>
      <c r="C738" s="140" t="s">
        <v>100</v>
      </c>
      <c r="D738" s="156" t="s">
        <v>1040</v>
      </c>
      <c r="E738" s="49">
        <v>17.75</v>
      </c>
      <c r="F738" s="55"/>
      <c r="G738" s="168">
        <f t="shared" si="12"/>
        <v>0</v>
      </c>
    </row>
    <row r="739" spans="1:7" ht="21.2" customHeight="1" x14ac:dyDescent="0.25">
      <c r="A739" s="228">
        <v>9781039701830</v>
      </c>
      <c r="B739" s="139" t="s">
        <v>783</v>
      </c>
      <c r="C739" s="140" t="s">
        <v>100</v>
      </c>
      <c r="D739" s="156" t="s">
        <v>1040</v>
      </c>
      <c r="E739" s="49">
        <v>13.5</v>
      </c>
      <c r="F739" s="55"/>
      <c r="G739" s="168">
        <f t="shared" si="12"/>
        <v>0</v>
      </c>
    </row>
    <row r="740" spans="1:7" ht="21.2" customHeight="1" x14ac:dyDescent="0.25">
      <c r="A740" s="228">
        <v>9781039709775</v>
      </c>
      <c r="B740" s="139" t="s">
        <v>784</v>
      </c>
      <c r="C740" s="140" t="s">
        <v>100</v>
      </c>
      <c r="D740" s="156" t="s">
        <v>1040</v>
      </c>
      <c r="E740" s="49">
        <v>13.5</v>
      </c>
      <c r="F740" s="55"/>
      <c r="G740" s="168">
        <f t="shared" si="12"/>
        <v>0</v>
      </c>
    </row>
    <row r="741" spans="1:7" ht="21.2" customHeight="1" x14ac:dyDescent="0.25">
      <c r="A741" s="228">
        <v>9781443191265</v>
      </c>
      <c r="B741" s="139" t="s">
        <v>785</v>
      </c>
      <c r="C741" s="140" t="s">
        <v>100</v>
      </c>
      <c r="D741" s="156"/>
      <c r="E741" s="49">
        <v>11.5</v>
      </c>
      <c r="F741" s="55"/>
      <c r="G741" s="168">
        <f t="shared" si="12"/>
        <v>0</v>
      </c>
    </row>
    <row r="742" spans="1:7" ht="21.2" customHeight="1" x14ac:dyDescent="0.25">
      <c r="A742" s="228">
        <v>9781039701564</v>
      </c>
      <c r="B742" s="139" t="s">
        <v>786</v>
      </c>
      <c r="C742" s="140" t="s">
        <v>100</v>
      </c>
      <c r="D742" s="156"/>
      <c r="E742" s="49">
        <v>11.5</v>
      </c>
      <c r="F742" s="55"/>
      <c r="G742" s="168">
        <f t="shared" si="12"/>
        <v>0</v>
      </c>
    </row>
    <row r="743" spans="1:7" ht="21.2" customHeight="1" x14ac:dyDescent="0.25">
      <c r="A743" s="228">
        <v>9782764368398</v>
      </c>
      <c r="B743" s="139" t="s">
        <v>787</v>
      </c>
      <c r="C743" s="140" t="s">
        <v>100</v>
      </c>
      <c r="D743" s="156"/>
      <c r="E743" s="49">
        <v>20.25</v>
      </c>
      <c r="F743" s="55"/>
      <c r="G743" s="168">
        <f t="shared" si="12"/>
        <v>0</v>
      </c>
    </row>
    <row r="744" spans="1:7" ht="21.2" customHeight="1" x14ac:dyDescent="0.25">
      <c r="A744" s="228">
        <v>9781039708402</v>
      </c>
      <c r="B744" s="139" t="s">
        <v>788</v>
      </c>
      <c r="C744" s="140" t="s">
        <v>100</v>
      </c>
      <c r="D744" s="156" t="s">
        <v>1040</v>
      </c>
      <c r="E744" s="49">
        <v>15.75</v>
      </c>
      <c r="F744" s="55"/>
      <c r="G744" s="168">
        <f t="shared" si="12"/>
        <v>0</v>
      </c>
    </row>
    <row r="745" spans="1:7" ht="21.2" customHeight="1" x14ac:dyDescent="0.25">
      <c r="A745" s="228">
        <v>9781039706200</v>
      </c>
      <c r="B745" s="139" t="s">
        <v>789</v>
      </c>
      <c r="C745" s="140" t="s">
        <v>100</v>
      </c>
      <c r="D745" s="156"/>
      <c r="E745" s="49">
        <v>10.5</v>
      </c>
      <c r="F745" s="55"/>
      <c r="G745" s="168">
        <f t="shared" si="12"/>
        <v>0</v>
      </c>
    </row>
    <row r="746" spans="1:7" ht="21.2" customHeight="1" x14ac:dyDescent="0.25">
      <c r="A746" s="228">
        <v>9781443177450</v>
      </c>
      <c r="B746" s="139" t="s">
        <v>790</v>
      </c>
      <c r="C746" s="140" t="s">
        <v>100</v>
      </c>
      <c r="D746" s="156"/>
      <c r="E746" s="49">
        <v>10.5</v>
      </c>
      <c r="F746" s="55"/>
      <c r="G746" s="168">
        <f t="shared" si="12"/>
        <v>0</v>
      </c>
    </row>
    <row r="747" spans="1:7" ht="21.2" customHeight="1" x14ac:dyDescent="0.25">
      <c r="A747" s="228">
        <v>9781443189125</v>
      </c>
      <c r="B747" s="139" t="s">
        <v>791</v>
      </c>
      <c r="C747" s="140" t="s">
        <v>100</v>
      </c>
      <c r="D747" s="156"/>
      <c r="E747" s="49">
        <v>12.5</v>
      </c>
      <c r="F747" s="55"/>
      <c r="G747" s="168">
        <f t="shared" si="12"/>
        <v>0</v>
      </c>
    </row>
    <row r="748" spans="1:7" ht="21.2" customHeight="1" x14ac:dyDescent="0.25">
      <c r="A748" s="228">
        <v>9781039705760</v>
      </c>
      <c r="B748" s="139" t="s">
        <v>792</v>
      </c>
      <c r="C748" s="140" t="s">
        <v>100</v>
      </c>
      <c r="D748" s="156"/>
      <c r="E748" s="49">
        <v>14.5</v>
      </c>
      <c r="F748" s="55"/>
      <c r="G748" s="168">
        <f t="shared" si="12"/>
        <v>0</v>
      </c>
    </row>
    <row r="749" spans="1:7" ht="21.2" customHeight="1" x14ac:dyDescent="0.25">
      <c r="A749" s="228">
        <v>9781039709911</v>
      </c>
      <c r="B749" s="139" t="s">
        <v>793</v>
      </c>
      <c r="C749" s="140" t="s">
        <v>100</v>
      </c>
      <c r="D749" s="156" t="s">
        <v>1040</v>
      </c>
      <c r="E749" s="49">
        <v>17.75</v>
      </c>
      <c r="F749" s="55"/>
      <c r="G749" s="168">
        <f t="shared" si="12"/>
        <v>0</v>
      </c>
    </row>
    <row r="750" spans="1:7" ht="21.2" customHeight="1" x14ac:dyDescent="0.25">
      <c r="A750" s="228">
        <v>9781443173490</v>
      </c>
      <c r="B750" s="139" t="s">
        <v>794</v>
      </c>
      <c r="C750" s="140" t="s">
        <v>100</v>
      </c>
      <c r="D750" s="156" t="s">
        <v>1040</v>
      </c>
      <c r="E750" s="49">
        <v>11</v>
      </c>
      <c r="F750" s="55"/>
      <c r="G750" s="168">
        <f t="shared" si="12"/>
        <v>0</v>
      </c>
    </row>
    <row r="751" spans="1:7" ht="21.2" customHeight="1" x14ac:dyDescent="0.25">
      <c r="A751" s="228">
        <v>9781443174930</v>
      </c>
      <c r="B751" s="139" t="s">
        <v>795</v>
      </c>
      <c r="C751" s="140" t="s">
        <v>100</v>
      </c>
      <c r="D751" s="156" t="s">
        <v>1040</v>
      </c>
      <c r="E751" s="49">
        <v>11</v>
      </c>
      <c r="F751" s="55"/>
      <c r="G751" s="168">
        <f t="shared" si="12"/>
        <v>0</v>
      </c>
    </row>
    <row r="752" spans="1:7" ht="21.2" customHeight="1" x14ac:dyDescent="0.25">
      <c r="A752" s="228">
        <v>9781443181297</v>
      </c>
      <c r="B752" s="139" t="s">
        <v>796</v>
      </c>
      <c r="C752" s="140" t="s">
        <v>100</v>
      </c>
      <c r="D752" s="156"/>
      <c r="E752" s="49">
        <v>12.5</v>
      </c>
      <c r="F752" s="55"/>
      <c r="G752" s="168">
        <f t="shared" si="12"/>
        <v>0</v>
      </c>
    </row>
    <row r="753" spans="1:7" ht="21.2" customHeight="1" x14ac:dyDescent="0.25">
      <c r="A753" s="228">
        <v>9781443199711</v>
      </c>
      <c r="B753" s="139" t="s">
        <v>797</v>
      </c>
      <c r="C753" s="140" t="s">
        <v>100</v>
      </c>
      <c r="D753" s="156" t="s">
        <v>1040</v>
      </c>
      <c r="E753" s="49">
        <v>13.5</v>
      </c>
      <c r="F753" s="55"/>
      <c r="G753" s="168">
        <f t="shared" si="12"/>
        <v>0</v>
      </c>
    </row>
    <row r="754" spans="1:7" ht="21.2" customHeight="1" x14ac:dyDescent="0.25">
      <c r="A754" s="228">
        <v>9781443177603</v>
      </c>
      <c r="B754" s="139" t="s">
        <v>798</v>
      </c>
      <c r="C754" s="140" t="s">
        <v>100</v>
      </c>
      <c r="D754" s="156"/>
      <c r="E754" s="49">
        <v>11.5</v>
      </c>
      <c r="F754" s="55"/>
      <c r="G754" s="168">
        <f t="shared" si="12"/>
        <v>0</v>
      </c>
    </row>
    <row r="755" spans="1:7" ht="21.2" customHeight="1" x14ac:dyDescent="0.25">
      <c r="A755" s="228">
        <v>9781039703599</v>
      </c>
      <c r="B755" s="139" t="s">
        <v>799</v>
      </c>
      <c r="C755" s="140" t="s">
        <v>100</v>
      </c>
      <c r="D755" s="156" t="s">
        <v>1040</v>
      </c>
      <c r="E755" s="49">
        <v>26</v>
      </c>
      <c r="F755" s="55"/>
      <c r="G755" s="168">
        <f t="shared" si="12"/>
        <v>0</v>
      </c>
    </row>
    <row r="756" spans="1:7" ht="21.2" customHeight="1" x14ac:dyDescent="0.25">
      <c r="A756" s="228">
        <v>9781039705203</v>
      </c>
      <c r="B756" s="139" t="s">
        <v>800</v>
      </c>
      <c r="C756" s="140" t="s">
        <v>100</v>
      </c>
      <c r="D756" s="156"/>
      <c r="E756" s="49">
        <v>10.5</v>
      </c>
      <c r="F756" s="55"/>
      <c r="G756" s="168">
        <f t="shared" si="12"/>
        <v>0</v>
      </c>
    </row>
    <row r="757" spans="1:7" ht="21.2" customHeight="1" x14ac:dyDescent="0.25">
      <c r="A757" s="228">
        <v>9781039705623</v>
      </c>
      <c r="B757" s="139" t="s">
        <v>801</v>
      </c>
      <c r="C757" s="140" t="s">
        <v>100</v>
      </c>
      <c r="D757" s="156"/>
      <c r="E757" s="49">
        <v>10.5</v>
      </c>
      <c r="F757" s="55"/>
      <c r="G757" s="168">
        <f t="shared" si="12"/>
        <v>0</v>
      </c>
    </row>
    <row r="758" spans="1:7" ht="21.2" customHeight="1" x14ac:dyDescent="0.25">
      <c r="A758" s="228">
        <v>9781039708129</v>
      </c>
      <c r="B758" s="139" t="s">
        <v>802</v>
      </c>
      <c r="C758" s="140" t="s">
        <v>100</v>
      </c>
      <c r="D758" s="156"/>
      <c r="E758" s="49">
        <v>28.25</v>
      </c>
      <c r="F758" s="55"/>
      <c r="G758" s="168">
        <f t="shared" si="12"/>
        <v>0</v>
      </c>
    </row>
    <row r="759" spans="1:7" ht="21.2" customHeight="1" x14ac:dyDescent="0.25">
      <c r="A759" s="228">
        <v>9781039701366</v>
      </c>
      <c r="B759" s="139" t="s">
        <v>803</v>
      </c>
      <c r="C759" s="140" t="s">
        <v>100</v>
      </c>
      <c r="D759" s="156"/>
      <c r="E759" s="49">
        <v>13.5</v>
      </c>
      <c r="F759" s="55"/>
      <c r="G759" s="168">
        <f t="shared" si="12"/>
        <v>0</v>
      </c>
    </row>
    <row r="760" spans="1:7" ht="21.2" customHeight="1" x14ac:dyDescent="0.25">
      <c r="A760" s="228">
        <v>9781443164269</v>
      </c>
      <c r="B760" s="139" t="s">
        <v>804</v>
      </c>
      <c r="C760" s="140" t="s">
        <v>100</v>
      </c>
      <c r="D760" s="156"/>
      <c r="E760" s="49">
        <v>14.5</v>
      </c>
      <c r="F760" s="55"/>
      <c r="G760" s="168">
        <f t="shared" ref="G760:G823" si="13">+F760*E760</f>
        <v>0</v>
      </c>
    </row>
    <row r="761" spans="1:7" ht="21.2" customHeight="1" x14ac:dyDescent="0.25">
      <c r="A761" s="228">
        <v>9781443187138</v>
      </c>
      <c r="B761" s="139" t="s">
        <v>805</v>
      </c>
      <c r="C761" s="140" t="s">
        <v>100</v>
      </c>
      <c r="D761" s="156"/>
      <c r="E761" s="49">
        <v>12.5</v>
      </c>
      <c r="F761" s="55"/>
      <c r="G761" s="168">
        <f t="shared" si="13"/>
        <v>0</v>
      </c>
    </row>
    <row r="762" spans="1:7" ht="21.2" customHeight="1" x14ac:dyDescent="0.25">
      <c r="A762" s="228">
        <v>9781039709263</v>
      </c>
      <c r="B762" s="139" t="s">
        <v>806</v>
      </c>
      <c r="C762" s="140" t="s">
        <v>100</v>
      </c>
      <c r="D762" s="156" t="s">
        <v>1040</v>
      </c>
      <c r="E762" s="49">
        <v>26</v>
      </c>
      <c r="F762" s="55"/>
      <c r="G762" s="168">
        <f t="shared" si="13"/>
        <v>0</v>
      </c>
    </row>
    <row r="763" spans="1:7" ht="21.2" customHeight="1" x14ac:dyDescent="0.25">
      <c r="A763" s="228">
        <v>9781443199858</v>
      </c>
      <c r="B763" s="139" t="s">
        <v>807</v>
      </c>
      <c r="C763" s="140" t="s">
        <v>100</v>
      </c>
      <c r="D763" s="156"/>
      <c r="E763" s="49">
        <v>12.5</v>
      </c>
      <c r="F763" s="55"/>
      <c r="G763" s="168">
        <f t="shared" si="13"/>
        <v>0</v>
      </c>
    </row>
    <row r="764" spans="1:7" ht="21.2" customHeight="1" x14ac:dyDescent="0.25">
      <c r="A764" s="228">
        <v>9781443186186</v>
      </c>
      <c r="B764" s="139" t="s">
        <v>808</v>
      </c>
      <c r="C764" s="140" t="s">
        <v>100</v>
      </c>
      <c r="D764" s="156"/>
      <c r="E764" s="49">
        <v>19</v>
      </c>
      <c r="F764" s="55"/>
      <c r="G764" s="168">
        <f t="shared" si="13"/>
        <v>0</v>
      </c>
    </row>
    <row r="765" spans="1:7" ht="21.2" customHeight="1" x14ac:dyDescent="0.25">
      <c r="A765" s="228">
        <v>9781039709614</v>
      </c>
      <c r="B765" s="139" t="s">
        <v>809</v>
      </c>
      <c r="C765" s="140" t="s">
        <v>100</v>
      </c>
      <c r="D765" s="156"/>
      <c r="E765" s="49">
        <v>13.5</v>
      </c>
      <c r="F765" s="55"/>
      <c r="G765" s="168">
        <f t="shared" si="13"/>
        <v>0</v>
      </c>
    </row>
    <row r="766" spans="1:7" ht="21.2" customHeight="1" x14ac:dyDescent="0.25">
      <c r="A766" s="228">
        <v>9781039705258</v>
      </c>
      <c r="B766" s="139" t="s">
        <v>810</v>
      </c>
      <c r="C766" s="140" t="s">
        <v>100</v>
      </c>
      <c r="D766" s="156"/>
      <c r="E766" s="49">
        <v>13.5</v>
      </c>
      <c r="F766" s="55"/>
      <c r="G766" s="168">
        <f t="shared" si="13"/>
        <v>0</v>
      </c>
    </row>
    <row r="767" spans="1:7" ht="21.2" customHeight="1" x14ac:dyDescent="0.25">
      <c r="A767" s="228">
        <v>9781773883267</v>
      </c>
      <c r="B767" s="139" t="s">
        <v>811</v>
      </c>
      <c r="C767" s="140" t="s">
        <v>100</v>
      </c>
      <c r="D767" s="156" t="s">
        <v>1040</v>
      </c>
      <c r="E767" s="49">
        <v>18.75</v>
      </c>
      <c r="F767" s="55"/>
      <c r="G767" s="168">
        <f t="shared" si="13"/>
        <v>0</v>
      </c>
    </row>
    <row r="768" spans="1:7" ht="21.2" customHeight="1" x14ac:dyDescent="0.25">
      <c r="A768" s="228">
        <v>9781039709690</v>
      </c>
      <c r="B768" s="139" t="s">
        <v>812</v>
      </c>
      <c r="C768" s="140" t="s">
        <v>100</v>
      </c>
      <c r="D768" s="156"/>
      <c r="E768" s="49">
        <v>15.75</v>
      </c>
      <c r="F768" s="55"/>
      <c r="G768" s="168">
        <f t="shared" si="13"/>
        <v>0</v>
      </c>
    </row>
    <row r="769" spans="1:7" ht="21.2" customHeight="1" x14ac:dyDescent="0.25">
      <c r="A769" s="228">
        <v>9781039705227</v>
      </c>
      <c r="B769" s="139" t="s">
        <v>813</v>
      </c>
      <c r="C769" s="140" t="s">
        <v>100</v>
      </c>
      <c r="D769" s="156"/>
      <c r="E769" s="49">
        <v>13.5</v>
      </c>
      <c r="F769" s="55"/>
      <c r="G769" s="168">
        <f t="shared" si="13"/>
        <v>0</v>
      </c>
    </row>
    <row r="770" spans="1:7" ht="21.2" customHeight="1" x14ac:dyDescent="0.25">
      <c r="A770" s="228">
        <v>9781039701724</v>
      </c>
      <c r="B770" s="139" t="s">
        <v>814</v>
      </c>
      <c r="C770" s="140" t="s">
        <v>100</v>
      </c>
      <c r="D770" s="156"/>
      <c r="E770" s="49">
        <v>13.5</v>
      </c>
      <c r="F770" s="55"/>
      <c r="G770" s="168">
        <f t="shared" si="13"/>
        <v>0</v>
      </c>
    </row>
    <row r="771" spans="1:7" ht="21.2" customHeight="1" x14ac:dyDescent="0.25">
      <c r="A771" s="228">
        <v>9781039704022</v>
      </c>
      <c r="B771" s="139" t="s">
        <v>815</v>
      </c>
      <c r="C771" s="140" t="s">
        <v>100</v>
      </c>
      <c r="D771" s="156"/>
      <c r="E771" s="49">
        <v>14.5</v>
      </c>
      <c r="F771" s="55"/>
      <c r="G771" s="168">
        <f t="shared" si="13"/>
        <v>0</v>
      </c>
    </row>
    <row r="772" spans="1:7" ht="21.2" customHeight="1" x14ac:dyDescent="0.25">
      <c r="A772" s="228">
        <v>9781039709423</v>
      </c>
      <c r="B772" s="139" t="s">
        <v>816</v>
      </c>
      <c r="C772" s="140" t="s">
        <v>100</v>
      </c>
      <c r="D772" s="156"/>
      <c r="E772" s="49">
        <v>15.75</v>
      </c>
      <c r="F772" s="55"/>
      <c r="G772" s="168">
        <f t="shared" si="13"/>
        <v>0</v>
      </c>
    </row>
    <row r="773" spans="1:7" ht="21.2" customHeight="1" x14ac:dyDescent="0.25">
      <c r="A773" s="228">
        <v>9781773883540</v>
      </c>
      <c r="B773" s="139" t="s">
        <v>817</v>
      </c>
      <c r="C773" s="140" t="s">
        <v>100</v>
      </c>
      <c r="D773" s="156" t="s">
        <v>1040</v>
      </c>
      <c r="E773" s="49">
        <v>13.5</v>
      </c>
      <c r="F773" s="55"/>
      <c r="G773" s="168">
        <f t="shared" si="13"/>
        <v>0</v>
      </c>
    </row>
    <row r="774" spans="1:7" ht="21.2" customHeight="1" x14ac:dyDescent="0.25">
      <c r="A774" s="228">
        <v>9781443193580</v>
      </c>
      <c r="B774" s="139" t="s">
        <v>818</v>
      </c>
      <c r="C774" s="140" t="s">
        <v>100</v>
      </c>
      <c r="D774" s="156"/>
      <c r="E774" s="49">
        <v>12.5</v>
      </c>
      <c r="F774" s="55"/>
      <c r="G774" s="168">
        <f t="shared" si="13"/>
        <v>0</v>
      </c>
    </row>
    <row r="775" spans="1:7" ht="21.2" customHeight="1" x14ac:dyDescent="0.25">
      <c r="A775" s="228">
        <v>9781443199179</v>
      </c>
      <c r="B775" s="139" t="s">
        <v>819</v>
      </c>
      <c r="C775" s="140" t="s">
        <v>100</v>
      </c>
      <c r="D775" s="156"/>
      <c r="E775" s="49">
        <v>13.5</v>
      </c>
      <c r="F775" s="55"/>
      <c r="G775" s="168">
        <f t="shared" si="13"/>
        <v>0</v>
      </c>
    </row>
    <row r="776" spans="1:7" ht="21.2" customHeight="1" x14ac:dyDescent="0.25">
      <c r="A776" s="228">
        <v>9781443190428</v>
      </c>
      <c r="B776" s="139" t="s">
        <v>820</v>
      </c>
      <c r="C776" s="140" t="s">
        <v>100</v>
      </c>
      <c r="D776" s="156"/>
      <c r="E776" s="49">
        <v>26</v>
      </c>
      <c r="F776" s="55"/>
      <c r="G776" s="168">
        <f t="shared" si="13"/>
        <v>0</v>
      </c>
    </row>
    <row r="777" spans="1:7" ht="21.2" customHeight="1" x14ac:dyDescent="0.25">
      <c r="A777" s="228">
        <v>9781039702165</v>
      </c>
      <c r="B777" s="139" t="s">
        <v>821</v>
      </c>
      <c r="C777" s="140" t="s">
        <v>100</v>
      </c>
      <c r="D777" s="156" t="s">
        <v>1040</v>
      </c>
      <c r="E777" s="49">
        <v>13.5</v>
      </c>
      <c r="F777" s="55"/>
      <c r="G777" s="168">
        <f t="shared" si="13"/>
        <v>0</v>
      </c>
    </row>
    <row r="778" spans="1:7" ht="21.2" customHeight="1" x14ac:dyDescent="0.25">
      <c r="A778" s="228">
        <v>9781039706019</v>
      </c>
      <c r="B778" s="139" t="s">
        <v>822</v>
      </c>
      <c r="C778" s="140" t="s">
        <v>100</v>
      </c>
      <c r="D778" s="156" t="s">
        <v>1040</v>
      </c>
      <c r="E778" s="49">
        <v>15.75</v>
      </c>
      <c r="F778" s="55"/>
      <c r="G778" s="168">
        <f t="shared" si="13"/>
        <v>0</v>
      </c>
    </row>
    <row r="779" spans="1:7" ht="21.2" customHeight="1" x14ac:dyDescent="0.25">
      <c r="A779" s="228">
        <v>9781039707535</v>
      </c>
      <c r="B779" s="139" t="s">
        <v>823</v>
      </c>
      <c r="C779" s="140" t="s">
        <v>100</v>
      </c>
      <c r="D779" s="156"/>
      <c r="E779" s="49">
        <v>13.5</v>
      </c>
      <c r="F779" s="55"/>
      <c r="G779" s="168">
        <f t="shared" si="13"/>
        <v>0</v>
      </c>
    </row>
    <row r="780" spans="1:7" ht="21.2" customHeight="1" x14ac:dyDescent="0.25">
      <c r="A780" s="228">
        <v>9781039705128</v>
      </c>
      <c r="B780" s="139" t="s">
        <v>824</v>
      </c>
      <c r="C780" s="140" t="s">
        <v>100</v>
      </c>
      <c r="D780" s="156"/>
      <c r="E780" s="49">
        <v>13.5</v>
      </c>
      <c r="F780" s="55"/>
      <c r="G780" s="168">
        <f t="shared" si="13"/>
        <v>0</v>
      </c>
    </row>
    <row r="781" spans="1:7" ht="21.2" customHeight="1" x14ac:dyDescent="0.25">
      <c r="A781" s="228">
        <v>9781039708525</v>
      </c>
      <c r="B781" s="139" t="s">
        <v>825</v>
      </c>
      <c r="C781" s="140" t="s">
        <v>100</v>
      </c>
      <c r="D781" s="156" t="s">
        <v>1040</v>
      </c>
      <c r="E781" s="49">
        <v>13.5</v>
      </c>
      <c r="F781" s="55"/>
      <c r="G781" s="168">
        <f t="shared" si="13"/>
        <v>0</v>
      </c>
    </row>
    <row r="782" spans="1:7" ht="21.2" customHeight="1" x14ac:dyDescent="0.25">
      <c r="A782" s="228">
        <v>9781443154840</v>
      </c>
      <c r="B782" s="139" t="s">
        <v>826</v>
      </c>
      <c r="C782" s="140" t="s">
        <v>100</v>
      </c>
      <c r="D782" s="156"/>
      <c r="E782" s="49">
        <v>11.5</v>
      </c>
      <c r="F782" s="55"/>
      <c r="G782" s="168">
        <f t="shared" si="13"/>
        <v>0</v>
      </c>
    </row>
    <row r="783" spans="1:7" ht="21.2" customHeight="1" x14ac:dyDescent="0.25">
      <c r="A783" s="228">
        <v>9781443194679</v>
      </c>
      <c r="B783" s="139" t="s">
        <v>827</v>
      </c>
      <c r="C783" s="140" t="s">
        <v>100</v>
      </c>
      <c r="D783" s="156"/>
      <c r="E783" s="49">
        <v>13.5</v>
      </c>
      <c r="F783" s="55"/>
      <c r="G783" s="168">
        <f t="shared" si="13"/>
        <v>0</v>
      </c>
    </row>
    <row r="784" spans="1:7" ht="21.2" customHeight="1" x14ac:dyDescent="0.25">
      <c r="A784" s="228">
        <v>9781443173032</v>
      </c>
      <c r="B784" s="139" t="s">
        <v>828</v>
      </c>
      <c r="C784" s="140" t="s">
        <v>100</v>
      </c>
      <c r="D784" s="156" t="s">
        <v>1040</v>
      </c>
      <c r="E784" s="49">
        <v>13.5</v>
      </c>
      <c r="F784" s="55"/>
      <c r="G784" s="168">
        <f t="shared" si="13"/>
        <v>0</v>
      </c>
    </row>
    <row r="785" spans="1:7" ht="21.2" customHeight="1" x14ac:dyDescent="0.25">
      <c r="A785" s="228">
        <v>9781039704268</v>
      </c>
      <c r="B785" s="139" t="s">
        <v>829</v>
      </c>
      <c r="C785" s="140" t="s">
        <v>100</v>
      </c>
      <c r="D785" s="156"/>
      <c r="E785" s="49">
        <v>13.5</v>
      </c>
      <c r="F785" s="55"/>
      <c r="G785" s="168">
        <f t="shared" si="13"/>
        <v>0</v>
      </c>
    </row>
    <row r="786" spans="1:7" ht="21.2" customHeight="1" x14ac:dyDescent="0.25">
      <c r="A786" s="228">
        <v>9781443193900</v>
      </c>
      <c r="B786" s="139" t="s">
        <v>830</v>
      </c>
      <c r="C786" s="140" t="s">
        <v>100</v>
      </c>
      <c r="D786" s="156"/>
      <c r="E786" s="49">
        <v>13.5</v>
      </c>
      <c r="F786" s="55"/>
      <c r="G786" s="168">
        <f t="shared" si="13"/>
        <v>0</v>
      </c>
    </row>
    <row r="787" spans="1:7" ht="21.2" customHeight="1" x14ac:dyDescent="0.25">
      <c r="A787" s="228">
        <v>9781039708198</v>
      </c>
      <c r="B787" s="139" t="s">
        <v>831</v>
      </c>
      <c r="C787" s="140" t="s">
        <v>100</v>
      </c>
      <c r="D787" s="156"/>
      <c r="E787" s="49">
        <v>10.5</v>
      </c>
      <c r="F787" s="55"/>
      <c r="G787" s="168">
        <f t="shared" si="13"/>
        <v>0</v>
      </c>
    </row>
    <row r="788" spans="1:7" ht="21.2" customHeight="1" x14ac:dyDescent="0.25">
      <c r="A788" s="228">
        <v>9781039709638</v>
      </c>
      <c r="B788" s="139" t="s">
        <v>832</v>
      </c>
      <c r="C788" s="140" t="s">
        <v>100</v>
      </c>
      <c r="D788" s="156" t="s">
        <v>1040</v>
      </c>
      <c r="E788" s="49">
        <v>13.5</v>
      </c>
      <c r="F788" s="55"/>
      <c r="G788" s="168">
        <f t="shared" si="13"/>
        <v>0</v>
      </c>
    </row>
    <row r="789" spans="1:7" ht="21.2" customHeight="1" x14ac:dyDescent="0.25">
      <c r="A789" s="228">
        <v>9781039708082</v>
      </c>
      <c r="B789" s="139" t="s">
        <v>833</v>
      </c>
      <c r="C789" s="140" t="s">
        <v>100</v>
      </c>
      <c r="D789" s="156"/>
      <c r="E789" s="49">
        <v>13.5</v>
      </c>
      <c r="F789" s="55"/>
      <c r="G789" s="168">
        <f t="shared" si="13"/>
        <v>0</v>
      </c>
    </row>
    <row r="790" spans="1:7" ht="21.2" customHeight="1" x14ac:dyDescent="0.25">
      <c r="A790" s="228">
        <v>9781443153263</v>
      </c>
      <c r="B790" s="139" t="s">
        <v>834</v>
      </c>
      <c r="C790" s="140" t="s">
        <v>100</v>
      </c>
      <c r="D790" s="156" t="s">
        <v>1040</v>
      </c>
      <c r="E790" s="49">
        <v>12.5</v>
      </c>
      <c r="F790" s="55"/>
      <c r="G790" s="168">
        <f t="shared" si="13"/>
        <v>0</v>
      </c>
    </row>
    <row r="791" spans="1:7" ht="21.2" customHeight="1" x14ac:dyDescent="0.25">
      <c r="A791" s="228">
        <v>9781039709621</v>
      </c>
      <c r="B791" s="139" t="s">
        <v>835</v>
      </c>
      <c r="C791" s="140" t="s">
        <v>100</v>
      </c>
      <c r="D791" s="156"/>
      <c r="E791" s="49">
        <v>13.5</v>
      </c>
      <c r="F791" s="55"/>
      <c r="G791" s="168">
        <f t="shared" si="13"/>
        <v>0</v>
      </c>
    </row>
    <row r="792" spans="1:7" ht="21.2" customHeight="1" x14ac:dyDescent="0.25">
      <c r="A792" s="228">
        <v>9781039709348</v>
      </c>
      <c r="B792" s="139" t="s">
        <v>836</v>
      </c>
      <c r="C792" s="140" t="s">
        <v>100</v>
      </c>
      <c r="D792" s="156"/>
      <c r="E792" s="49">
        <v>10.5</v>
      </c>
      <c r="F792" s="55"/>
      <c r="G792" s="168">
        <f t="shared" si="13"/>
        <v>0</v>
      </c>
    </row>
    <row r="793" spans="1:7" ht="21.2" customHeight="1" x14ac:dyDescent="0.25">
      <c r="A793" s="228">
        <v>9781443140270</v>
      </c>
      <c r="B793" s="139" t="s">
        <v>837</v>
      </c>
      <c r="C793" s="140" t="s">
        <v>100</v>
      </c>
      <c r="D793" s="156" t="s">
        <v>1040</v>
      </c>
      <c r="E793" s="49">
        <v>21</v>
      </c>
      <c r="F793" s="55"/>
      <c r="G793" s="168">
        <f t="shared" si="13"/>
        <v>0</v>
      </c>
    </row>
    <row r="794" spans="1:7" ht="21.2" customHeight="1" x14ac:dyDescent="0.25">
      <c r="A794" s="228">
        <v>9781039705241</v>
      </c>
      <c r="B794" s="139" t="s">
        <v>838</v>
      </c>
      <c r="C794" s="140" t="s">
        <v>100</v>
      </c>
      <c r="D794" s="156" t="s">
        <v>1040</v>
      </c>
      <c r="E794" s="49">
        <v>15.75</v>
      </c>
      <c r="F794" s="55"/>
      <c r="G794" s="168">
        <f t="shared" si="13"/>
        <v>0</v>
      </c>
    </row>
    <row r="795" spans="1:7" ht="21.2" customHeight="1" x14ac:dyDescent="0.25">
      <c r="A795" s="228">
        <v>9781039702486</v>
      </c>
      <c r="B795" s="139" t="s">
        <v>839</v>
      </c>
      <c r="C795" s="140" t="s">
        <v>100</v>
      </c>
      <c r="D795" s="156"/>
      <c r="E795" s="49">
        <v>13.5</v>
      </c>
      <c r="F795" s="55"/>
      <c r="G795" s="168">
        <f t="shared" si="13"/>
        <v>0</v>
      </c>
    </row>
    <row r="796" spans="1:7" ht="21.2" customHeight="1" x14ac:dyDescent="0.25">
      <c r="A796" s="228">
        <v>9781039701533</v>
      </c>
      <c r="B796" s="139" t="s">
        <v>840</v>
      </c>
      <c r="C796" s="140" t="s">
        <v>100</v>
      </c>
      <c r="D796" s="156" t="s">
        <v>1040</v>
      </c>
      <c r="E796" s="49">
        <v>26</v>
      </c>
      <c r="F796" s="55"/>
      <c r="G796" s="168">
        <f t="shared" si="13"/>
        <v>0</v>
      </c>
    </row>
    <row r="797" spans="1:7" ht="21.2" customHeight="1" x14ac:dyDescent="0.25">
      <c r="A797" s="228">
        <v>9781443134651</v>
      </c>
      <c r="B797" s="139" t="s">
        <v>841</v>
      </c>
      <c r="C797" s="140" t="s">
        <v>100</v>
      </c>
      <c r="D797" s="156" t="s">
        <v>1040</v>
      </c>
      <c r="E797" s="49">
        <v>12.5</v>
      </c>
      <c r="F797" s="55"/>
      <c r="G797" s="168">
        <f t="shared" si="13"/>
        <v>0</v>
      </c>
    </row>
    <row r="798" spans="1:7" ht="21.2" customHeight="1" x14ac:dyDescent="0.25">
      <c r="A798" s="228">
        <v>9781039706194</v>
      </c>
      <c r="B798" s="139" t="s">
        <v>842</v>
      </c>
      <c r="C798" s="140" t="s">
        <v>100</v>
      </c>
      <c r="D798" s="156" t="s">
        <v>1040</v>
      </c>
      <c r="E798" s="49">
        <v>13.5</v>
      </c>
      <c r="F798" s="55"/>
      <c r="G798" s="168">
        <f t="shared" si="13"/>
        <v>0</v>
      </c>
    </row>
    <row r="799" spans="1:7" ht="21.2" customHeight="1" x14ac:dyDescent="0.25">
      <c r="A799" s="228">
        <v>9781039710177</v>
      </c>
      <c r="B799" s="139" t="s">
        <v>843</v>
      </c>
      <c r="C799" s="140" t="s">
        <v>100</v>
      </c>
      <c r="D799" s="156" t="s">
        <v>1040</v>
      </c>
      <c r="E799" s="49">
        <v>21</v>
      </c>
      <c r="F799" s="55"/>
      <c r="G799" s="168">
        <f t="shared" si="13"/>
        <v>0</v>
      </c>
    </row>
    <row r="800" spans="1:7" ht="21.2" customHeight="1" x14ac:dyDescent="0.25">
      <c r="A800" s="228">
        <v>9781039707610</v>
      </c>
      <c r="B800" s="139" t="s">
        <v>844</v>
      </c>
      <c r="C800" s="140" t="s">
        <v>100</v>
      </c>
      <c r="D800" s="156"/>
      <c r="E800" s="49">
        <v>13.5</v>
      </c>
      <c r="F800" s="55"/>
      <c r="G800" s="168">
        <f t="shared" si="13"/>
        <v>0</v>
      </c>
    </row>
    <row r="801" spans="1:7" ht="21.2" customHeight="1" x14ac:dyDescent="0.25">
      <c r="A801" s="228">
        <v>9781443185066</v>
      </c>
      <c r="B801" s="139" t="s">
        <v>845</v>
      </c>
      <c r="C801" s="140" t="s">
        <v>100</v>
      </c>
      <c r="D801" s="156"/>
      <c r="E801" s="49">
        <v>12.5</v>
      </c>
      <c r="F801" s="55"/>
      <c r="G801" s="168">
        <f t="shared" si="13"/>
        <v>0</v>
      </c>
    </row>
    <row r="802" spans="1:7" ht="21.2" customHeight="1" x14ac:dyDescent="0.25">
      <c r="A802" s="228">
        <v>9781443199841</v>
      </c>
      <c r="B802" s="139" t="s">
        <v>846</v>
      </c>
      <c r="C802" s="140" t="s">
        <v>100</v>
      </c>
      <c r="D802" s="156" t="s">
        <v>1040</v>
      </c>
      <c r="E802" s="49">
        <v>12.5</v>
      </c>
      <c r="F802" s="55"/>
      <c r="G802" s="168">
        <f t="shared" si="13"/>
        <v>0</v>
      </c>
    </row>
    <row r="803" spans="1:7" ht="21.2" customHeight="1" x14ac:dyDescent="0.25">
      <c r="A803" s="228">
        <v>9781039705265</v>
      </c>
      <c r="B803" s="139" t="s">
        <v>847</v>
      </c>
      <c r="C803" s="140" t="s">
        <v>100</v>
      </c>
      <c r="D803" s="156" t="s">
        <v>1040</v>
      </c>
      <c r="E803" s="49">
        <v>28.25</v>
      </c>
      <c r="F803" s="55"/>
      <c r="G803" s="168">
        <f t="shared" si="13"/>
        <v>0</v>
      </c>
    </row>
    <row r="804" spans="1:7" ht="21.2" customHeight="1" x14ac:dyDescent="0.25">
      <c r="A804" s="228">
        <v>9781039701281</v>
      </c>
      <c r="B804" s="139" t="s">
        <v>848</v>
      </c>
      <c r="C804" s="140" t="s">
        <v>100</v>
      </c>
      <c r="D804" s="156"/>
      <c r="E804" s="49">
        <v>13.5</v>
      </c>
      <c r="F804" s="55"/>
      <c r="G804" s="168">
        <f t="shared" si="13"/>
        <v>0</v>
      </c>
    </row>
    <row r="805" spans="1:7" ht="21.2" customHeight="1" x14ac:dyDescent="0.25">
      <c r="A805" s="228">
        <v>9781443190053</v>
      </c>
      <c r="B805" s="139" t="s">
        <v>849</v>
      </c>
      <c r="C805" s="140" t="s">
        <v>100</v>
      </c>
      <c r="D805" s="156"/>
      <c r="E805" s="49">
        <v>12.5</v>
      </c>
      <c r="F805" s="55"/>
      <c r="G805" s="168">
        <f t="shared" si="13"/>
        <v>0</v>
      </c>
    </row>
    <row r="806" spans="1:7" ht="21.2" customHeight="1" x14ac:dyDescent="0.25">
      <c r="A806" s="228">
        <v>9781039710481</v>
      </c>
      <c r="B806" s="139" t="s">
        <v>850</v>
      </c>
      <c r="C806" s="140" t="s">
        <v>100</v>
      </c>
      <c r="D806" s="156"/>
      <c r="E806" s="49">
        <v>15.75</v>
      </c>
      <c r="F806" s="55"/>
      <c r="G806" s="168">
        <f t="shared" si="13"/>
        <v>0</v>
      </c>
    </row>
    <row r="807" spans="1:7" ht="21.2" customHeight="1" x14ac:dyDescent="0.25">
      <c r="A807" s="228">
        <v>9781443195478</v>
      </c>
      <c r="B807" s="139" t="s">
        <v>851</v>
      </c>
      <c r="C807" s="140" t="s">
        <v>100</v>
      </c>
      <c r="D807" s="156"/>
      <c r="E807" s="49">
        <v>12.5</v>
      </c>
      <c r="F807" s="55"/>
      <c r="G807" s="168">
        <f t="shared" si="13"/>
        <v>0</v>
      </c>
    </row>
    <row r="808" spans="1:7" ht="21.2" customHeight="1" x14ac:dyDescent="0.25">
      <c r="A808" s="228">
        <v>9781039706125</v>
      </c>
      <c r="B808" s="139" t="s">
        <v>852</v>
      </c>
      <c r="C808" s="140" t="s">
        <v>101</v>
      </c>
      <c r="D808" s="156"/>
      <c r="E808" s="49">
        <v>15.75</v>
      </c>
      <c r="F808" s="55"/>
      <c r="G808" s="168">
        <f t="shared" si="13"/>
        <v>0</v>
      </c>
    </row>
    <row r="809" spans="1:7" ht="21.2" customHeight="1" x14ac:dyDescent="0.25">
      <c r="A809" s="228">
        <v>9781443129282</v>
      </c>
      <c r="B809" s="139" t="s">
        <v>853</v>
      </c>
      <c r="C809" s="140" t="s">
        <v>101</v>
      </c>
      <c r="D809" s="156" t="s">
        <v>1040</v>
      </c>
      <c r="E809" s="49">
        <v>10.5</v>
      </c>
      <c r="F809" s="55"/>
      <c r="G809" s="168">
        <f t="shared" si="13"/>
        <v>0</v>
      </c>
    </row>
    <row r="810" spans="1:7" ht="21.2" customHeight="1" x14ac:dyDescent="0.25">
      <c r="A810" s="228">
        <v>9781039701311</v>
      </c>
      <c r="B810" s="139" t="s">
        <v>854</v>
      </c>
      <c r="C810" s="140" t="s">
        <v>101</v>
      </c>
      <c r="D810" s="156" t="s">
        <v>1040</v>
      </c>
      <c r="E810" s="49">
        <v>16.75</v>
      </c>
      <c r="F810" s="55"/>
      <c r="G810" s="168">
        <f t="shared" si="13"/>
        <v>0</v>
      </c>
    </row>
    <row r="811" spans="1:7" ht="21.2" customHeight="1" x14ac:dyDescent="0.25">
      <c r="A811" s="228">
        <v>9781039707931</v>
      </c>
      <c r="B811" s="139" t="s">
        <v>855</v>
      </c>
      <c r="C811" s="140" t="s">
        <v>101</v>
      </c>
      <c r="D811" s="156" t="s">
        <v>1040</v>
      </c>
      <c r="E811" s="49">
        <v>29.25</v>
      </c>
      <c r="F811" s="55"/>
      <c r="G811" s="168">
        <f t="shared" si="13"/>
        <v>0</v>
      </c>
    </row>
    <row r="812" spans="1:7" ht="21.2" customHeight="1" x14ac:dyDescent="0.25">
      <c r="A812" s="228">
        <v>9781039703568</v>
      </c>
      <c r="B812" s="139" t="s">
        <v>856</v>
      </c>
      <c r="C812" s="140" t="s">
        <v>101</v>
      </c>
      <c r="D812" s="156"/>
      <c r="E812" s="49">
        <v>18.75</v>
      </c>
      <c r="F812" s="55"/>
      <c r="G812" s="168">
        <f t="shared" si="13"/>
        <v>0</v>
      </c>
    </row>
    <row r="813" spans="1:7" ht="21.2" customHeight="1" x14ac:dyDescent="0.25">
      <c r="A813" s="228">
        <v>9781039709850</v>
      </c>
      <c r="B813" s="139" t="s">
        <v>857</v>
      </c>
      <c r="C813" s="140" t="s">
        <v>101</v>
      </c>
      <c r="D813" s="156" t="s">
        <v>1040</v>
      </c>
      <c r="E813" s="49">
        <v>10.5</v>
      </c>
      <c r="F813" s="55"/>
      <c r="G813" s="168">
        <f t="shared" si="13"/>
        <v>0</v>
      </c>
    </row>
    <row r="814" spans="1:7" ht="21.2" customHeight="1" x14ac:dyDescent="0.25">
      <c r="A814" s="228">
        <v>9781039706569</v>
      </c>
      <c r="B814" s="139" t="s">
        <v>858</v>
      </c>
      <c r="C814" s="140" t="s">
        <v>101</v>
      </c>
      <c r="D814" s="156"/>
      <c r="E814" s="49">
        <v>15.75</v>
      </c>
      <c r="F814" s="55"/>
      <c r="G814" s="168">
        <f t="shared" si="13"/>
        <v>0</v>
      </c>
    </row>
    <row r="815" spans="1:7" ht="21.2" customHeight="1" x14ac:dyDescent="0.25">
      <c r="A815" s="228">
        <v>9781039703506</v>
      </c>
      <c r="B815" s="139" t="s">
        <v>859</v>
      </c>
      <c r="C815" s="140" t="s">
        <v>101</v>
      </c>
      <c r="D815" s="156" t="s">
        <v>1040</v>
      </c>
      <c r="E815" s="49">
        <v>10.5</v>
      </c>
      <c r="F815" s="55"/>
      <c r="G815" s="168">
        <f t="shared" si="13"/>
        <v>0</v>
      </c>
    </row>
    <row r="816" spans="1:7" ht="21.2" customHeight="1" x14ac:dyDescent="0.25">
      <c r="A816" s="228">
        <v>9781039711297</v>
      </c>
      <c r="B816" s="139" t="s">
        <v>860</v>
      </c>
      <c r="C816" s="140" t="s">
        <v>101</v>
      </c>
      <c r="D816" s="156"/>
      <c r="E816" s="49">
        <v>13.5</v>
      </c>
      <c r="F816" s="55"/>
      <c r="G816" s="168">
        <f t="shared" si="13"/>
        <v>0</v>
      </c>
    </row>
    <row r="817" spans="1:7" ht="21.2" customHeight="1" x14ac:dyDescent="0.25">
      <c r="A817" s="228">
        <v>9782897519599</v>
      </c>
      <c r="B817" s="139" t="s">
        <v>861</v>
      </c>
      <c r="C817" s="140" t="s">
        <v>57</v>
      </c>
      <c r="D817" s="156" t="s">
        <v>1040</v>
      </c>
      <c r="E817" s="49">
        <v>10.25</v>
      </c>
      <c r="F817" s="55"/>
      <c r="G817" s="168">
        <f t="shared" si="13"/>
        <v>0</v>
      </c>
    </row>
    <row r="818" spans="1:7" ht="21.2" customHeight="1" x14ac:dyDescent="0.25">
      <c r="A818" s="228">
        <v>9782897519650</v>
      </c>
      <c r="B818" s="139" t="s">
        <v>862</v>
      </c>
      <c r="C818" s="140" t="s">
        <v>57</v>
      </c>
      <c r="D818" s="156" t="s">
        <v>1040</v>
      </c>
      <c r="E818" s="49">
        <v>10.25</v>
      </c>
      <c r="F818" s="55"/>
      <c r="G818" s="168">
        <f t="shared" si="13"/>
        <v>0</v>
      </c>
    </row>
    <row r="819" spans="1:7" ht="21.2" customHeight="1" x14ac:dyDescent="0.25">
      <c r="A819" s="228">
        <v>9781039703940</v>
      </c>
      <c r="B819" s="139" t="s">
        <v>863</v>
      </c>
      <c r="C819" s="140" t="s">
        <v>57</v>
      </c>
      <c r="D819" s="156"/>
      <c r="E819" s="49">
        <v>13.5</v>
      </c>
      <c r="F819" s="55"/>
      <c r="G819" s="168">
        <f t="shared" si="13"/>
        <v>0</v>
      </c>
    </row>
    <row r="820" spans="1:7" ht="21.2" customHeight="1" x14ac:dyDescent="0.25">
      <c r="A820" s="228">
        <v>9781039701670</v>
      </c>
      <c r="B820" s="139" t="s">
        <v>864</v>
      </c>
      <c r="C820" s="140" t="s">
        <v>57</v>
      </c>
      <c r="D820" s="156"/>
      <c r="E820" s="49">
        <v>13.5</v>
      </c>
      <c r="F820" s="55"/>
      <c r="G820" s="168">
        <f t="shared" si="13"/>
        <v>0</v>
      </c>
    </row>
    <row r="821" spans="1:7" ht="21.2" customHeight="1" x14ac:dyDescent="0.25">
      <c r="A821" s="228">
        <v>9781039703537</v>
      </c>
      <c r="B821" s="139" t="s">
        <v>865</v>
      </c>
      <c r="C821" s="140" t="s">
        <v>57</v>
      </c>
      <c r="D821" s="156"/>
      <c r="E821" s="49">
        <v>15.75</v>
      </c>
      <c r="F821" s="55"/>
      <c r="G821" s="168">
        <f t="shared" si="13"/>
        <v>0</v>
      </c>
    </row>
    <row r="822" spans="1:7" ht="21.2" customHeight="1" x14ac:dyDescent="0.25">
      <c r="A822" s="228">
        <v>9781039704176</v>
      </c>
      <c r="B822" s="139" t="s">
        <v>866</v>
      </c>
      <c r="C822" s="140" t="s">
        <v>57</v>
      </c>
      <c r="D822" s="156"/>
      <c r="E822" s="49">
        <v>15.75</v>
      </c>
      <c r="F822" s="55"/>
      <c r="G822" s="168">
        <f t="shared" si="13"/>
        <v>0</v>
      </c>
    </row>
    <row r="823" spans="1:7" ht="21.2" customHeight="1" x14ac:dyDescent="0.25">
      <c r="A823" s="228">
        <v>9782897519568</v>
      </c>
      <c r="B823" s="139" t="s">
        <v>867</v>
      </c>
      <c r="C823" s="140" t="s">
        <v>57</v>
      </c>
      <c r="D823" s="156" t="s">
        <v>1040</v>
      </c>
      <c r="E823" s="49">
        <v>10.25</v>
      </c>
      <c r="F823" s="55"/>
      <c r="G823" s="168">
        <f t="shared" si="13"/>
        <v>0</v>
      </c>
    </row>
    <row r="824" spans="1:7" ht="21.2" customHeight="1" x14ac:dyDescent="0.25">
      <c r="A824" s="228">
        <v>9781039704404</v>
      </c>
      <c r="B824" s="139" t="s">
        <v>868</v>
      </c>
      <c r="C824" s="140" t="s">
        <v>57</v>
      </c>
      <c r="D824" s="156"/>
      <c r="E824" s="49">
        <v>10.5</v>
      </c>
      <c r="F824" s="55"/>
      <c r="G824" s="168">
        <f t="shared" ref="G824:G887" si="14">+F824*E824</f>
        <v>0</v>
      </c>
    </row>
    <row r="825" spans="1:7" ht="21.2" customHeight="1" x14ac:dyDescent="0.25">
      <c r="A825" s="228">
        <v>9781039704398</v>
      </c>
      <c r="B825" s="139" t="s">
        <v>869</v>
      </c>
      <c r="C825" s="140" t="s">
        <v>57</v>
      </c>
      <c r="D825" s="156"/>
      <c r="E825" s="49">
        <v>10.5</v>
      </c>
      <c r="F825" s="55"/>
      <c r="G825" s="168">
        <f t="shared" si="14"/>
        <v>0</v>
      </c>
    </row>
    <row r="826" spans="1:7" ht="21.2" customHeight="1" x14ac:dyDescent="0.25">
      <c r="A826" s="228">
        <v>9782898070778</v>
      </c>
      <c r="B826" s="139" t="s">
        <v>870</v>
      </c>
      <c r="C826" s="140" t="s">
        <v>57</v>
      </c>
      <c r="D826" s="156" t="s">
        <v>1040</v>
      </c>
      <c r="E826" s="49">
        <v>14.5</v>
      </c>
      <c r="F826" s="55"/>
      <c r="G826" s="168">
        <f t="shared" si="14"/>
        <v>0</v>
      </c>
    </row>
    <row r="827" spans="1:7" ht="21.2" customHeight="1" x14ac:dyDescent="0.25">
      <c r="A827" s="228">
        <v>9782898070785</v>
      </c>
      <c r="B827" s="139" t="s">
        <v>871</v>
      </c>
      <c r="C827" s="140" t="s">
        <v>57</v>
      </c>
      <c r="D827" s="156"/>
      <c r="E827" s="49">
        <v>14.5</v>
      </c>
      <c r="F827" s="55"/>
      <c r="G827" s="168">
        <f t="shared" si="14"/>
        <v>0</v>
      </c>
    </row>
    <row r="828" spans="1:7" ht="21.2" customHeight="1" x14ac:dyDescent="0.25">
      <c r="A828" s="228">
        <v>9781039705784</v>
      </c>
      <c r="B828" s="139" t="s">
        <v>872</v>
      </c>
      <c r="C828" s="140" t="s">
        <v>57</v>
      </c>
      <c r="D828" s="156" t="s">
        <v>1040</v>
      </c>
      <c r="E828" s="49">
        <v>17.75</v>
      </c>
      <c r="F828" s="55"/>
      <c r="G828" s="168">
        <f t="shared" si="14"/>
        <v>0</v>
      </c>
    </row>
    <row r="829" spans="1:7" ht="21.2" customHeight="1" x14ac:dyDescent="0.25">
      <c r="A829" s="228">
        <v>9781443168175</v>
      </c>
      <c r="B829" s="139" t="s">
        <v>873</v>
      </c>
      <c r="C829" s="140" t="s">
        <v>57</v>
      </c>
      <c r="D829" s="156"/>
      <c r="E829" s="49">
        <v>12.5</v>
      </c>
      <c r="F829" s="55"/>
      <c r="G829" s="168">
        <f t="shared" si="14"/>
        <v>0</v>
      </c>
    </row>
    <row r="830" spans="1:7" ht="21.2" customHeight="1" x14ac:dyDescent="0.25">
      <c r="A830" s="228">
        <v>9781039711051</v>
      </c>
      <c r="B830" s="139" t="s">
        <v>874</v>
      </c>
      <c r="C830" s="140" t="s">
        <v>57</v>
      </c>
      <c r="D830" s="156"/>
      <c r="E830" s="49">
        <v>10.5</v>
      </c>
      <c r="F830" s="55"/>
      <c r="G830" s="168">
        <f t="shared" si="14"/>
        <v>0</v>
      </c>
    </row>
    <row r="831" spans="1:7" ht="21.2" customHeight="1" x14ac:dyDescent="0.25">
      <c r="A831" s="228">
        <v>9781039707788</v>
      </c>
      <c r="B831" s="139" t="s">
        <v>875</v>
      </c>
      <c r="C831" s="140" t="s">
        <v>57</v>
      </c>
      <c r="D831" s="156"/>
      <c r="E831" s="49">
        <v>10.5</v>
      </c>
      <c r="F831" s="55"/>
      <c r="G831" s="168">
        <f t="shared" si="14"/>
        <v>0</v>
      </c>
    </row>
    <row r="832" spans="1:7" ht="21.2" customHeight="1" x14ac:dyDescent="0.25">
      <c r="A832" s="228">
        <v>9782898530531</v>
      </c>
      <c r="B832" s="139" t="s">
        <v>876</v>
      </c>
      <c r="C832" s="140" t="s">
        <v>58</v>
      </c>
      <c r="D832" s="156" t="s">
        <v>1040</v>
      </c>
      <c r="E832" s="49">
        <v>16.75</v>
      </c>
      <c r="F832" s="55"/>
      <c r="G832" s="168">
        <f t="shared" si="14"/>
        <v>0</v>
      </c>
    </row>
    <row r="833" spans="1:7" ht="21.2" customHeight="1" x14ac:dyDescent="0.25">
      <c r="A833" s="228">
        <v>9782898530494</v>
      </c>
      <c r="B833" s="139" t="s">
        <v>877</v>
      </c>
      <c r="C833" s="140" t="s">
        <v>58</v>
      </c>
      <c r="D833" s="156" t="s">
        <v>1040</v>
      </c>
      <c r="E833" s="49">
        <v>20.75</v>
      </c>
      <c r="F833" s="55"/>
      <c r="G833" s="168">
        <f t="shared" si="14"/>
        <v>0</v>
      </c>
    </row>
    <row r="834" spans="1:7" ht="21.2" customHeight="1" x14ac:dyDescent="0.25">
      <c r="A834" s="228">
        <v>9781039701243</v>
      </c>
      <c r="B834" s="139" t="s">
        <v>878</v>
      </c>
      <c r="C834" s="140" t="s">
        <v>58</v>
      </c>
      <c r="D834" s="156"/>
      <c r="E834" s="49">
        <v>14.5</v>
      </c>
      <c r="F834" s="55"/>
      <c r="G834" s="168">
        <f t="shared" si="14"/>
        <v>0</v>
      </c>
    </row>
    <row r="835" spans="1:7" ht="21.2" customHeight="1" x14ac:dyDescent="0.25">
      <c r="A835" s="228">
        <v>9781039702370</v>
      </c>
      <c r="B835" s="139" t="s">
        <v>879</v>
      </c>
      <c r="C835" s="140" t="s">
        <v>58</v>
      </c>
      <c r="D835" s="156"/>
      <c r="E835" s="49">
        <v>17.75</v>
      </c>
      <c r="F835" s="55"/>
      <c r="G835" s="168">
        <f t="shared" si="14"/>
        <v>0</v>
      </c>
    </row>
    <row r="836" spans="1:7" ht="21.2" customHeight="1" x14ac:dyDescent="0.25">
      <c r="A836" s="228">
        <v>9781443182096</v>
      </c>
      <c r="B836" s="139" t="s">
        <v>880</v>
      </c>
      <c r="C836" s="140" t="s">
        <v>58</v>
      </c>
      <c r="D836" s="156" t="s">
        <v>1040</v>
      </c>
      <c r="E836" s="49">
        <v>11.5</v>
      </c>
      <c r="F836" s="55"/>
      <c r="G836" s="168">
        <f t="shared" si="14"/>
        <v>0</v>
      </c>
    </row>
    <row r="837" spans="1:7" ht="21.2" customHeight="1" x14ac:dyDescent="0.25">
      <c r="A837" s="228">
        <v>9781443174572</v>
      </c>
      <c r="B837" s="139" t="s">
        <v>881</v>
      </c>
      <c r="C837" s="140" t="s">
        <v>58</v>
      </c>
      <c r="D837" s="156" t="s">
        <v>1040</v>
      </c>
      <c r="E837" s="49">
        <v>12.5</v>
      </c>
      <c r="F837" s="55"/>
      <c r="G837" s="168">
        <f t="shared" si="14"/>
        <v>0</v>
      </c>
    </row>
    <row r="838" spans="1:7" ht="21.2" customHeight="1" x14ac:dyDescent="0.25">
      <c r="A838" s="228">
        <v>9781773885032</v>
      </c>
      <c r="B838" s="139" t="s">
        <v>882</v>
      </c>
      <c r="C838" s="140" t="s">
        <v>58</v>
      </c>
      <c r="D838" s="156" t="s">
        <v>1040</v>
      </c>
      <c r="E838" s="49">
        <v>28</v>
      </c>
      <c r="F838" s="55"/>
      <c r="G838" s="168">
        <f t="shared" si="14"/>
        <v>0</v>
      </c>
    </row>
    <row r="839" spans="1:7" ht="21.2" customHeight="1" x14ac:dyDescent="0.25">
      <c r="A839" s="228">
        <v>9781039701649</v>
      </c>
      <c r="B839" s="139" t="s">
        <v>883</v>
      </c>
      <c r="C839" s="140" t="s">
        <v>58</v>
      </c>
      <c r="D839" s="156"/>
      <c r="E839" s="49">
        <v>18.75</v>
      </c>
      <c r="F839" s="55"/>
      <c r="G839" s="168">
        <f t="shared" si="14"/>
        <v>0</v>
      </c>
    </row>
    <row r="840" spans="1:7" ht="21.2" customHeight="1" x14ac:dyDescent="0.25">
      <c r="A840" s="228">
        <v>9781443153331</v>
      </c>
      <c r="B840" s="139" t="s">
        <v>884</v>
      </c>
      <c r="C840" s="140" t="s">
        <v>58</v>
      </c>
      <c r="D840" s="156"/>
      <c r="E840" s="49">
        <v>17.75</v>
      </c>
      <c r="F840" s="55"/>
      <c r="G840" s="168">
        <f t="shared" si="14"/>
        <v>0</v>
      </c>
    </row>
    <row r="841" spans="1:7" ht="21.2" customHeight="1" x14ac:dyDescent="0.25">
      <c r="A841" s="228">
        <v>9781039701717</v>
      </c>
      <c r="B841" s="139" t="s">
        <v>885</v>
      </c>
      <c r="C841" s="140" t="s">
        <v>58</v>
      </c>
      <c r="D841" s="156"/>
      <c r="E841" s="49">
        <v>11.5</v>
      </c>
      <c r="F841" s="55"/>
      <c r="G841" s="168">
        <f t="shared" si="14"/>
        <v>0</v>
      </c>
    </row>
    <row r="842" spans="1:7" ht="21.2" customHeight="1" x14ac:dyDescent="0.25">
      <c r="A842" s="228">
        <v>9781039704282</v>
      </c>
      <c r="B842" s="139" t="s">
        <v>886</v>
      </c>
      <c r="C842" s="140" t="s">
        <v>58</v>
      </c>
      <c r="D842" s="156"/>
      <c r="E842" s="49">
        <v>15.75</v>
      </c>
      <c r="F842" s="55"/>
      <c r="G842" s="168">
        <f t="shared" si="14"/>
        <v>0</v>
      </c>
    </row>
    <row r="843" spans="1:7" ht="21.2" customHeight="1" x14ac:dyDescent="0.25">
      <c r="A843" s="228">
        <v>9781039702998</v>
      </c>
      <c r="B843" s="139" t="s">
        <v>887</v>
      </c>
      <c r="C843" s="140" t="s">
        <v>58</v>
      </c>
      <c r="D843" s="156"/>
      <c r="E843" s="49">
        <v>15.75</v>
      </c>
      <c r="F843" s="55"/>
      <c r="G843" s="168">
        <f t="shared" si="14"/>
        <v>0</v>
      </c>
    </row>
    <row r="844" spans="1:7" ht="21.2" customHeight="1" x14ac:dyDescent="0.25">
      <c r="A844" s="228">
        <v>9781039705531</v>
      </c>
      <c r="B844" s="139" t="s">
        <v>888</v>
      </c>
      <c r="C844" s="140" t="s">
        <v>58</v>
      </c>
      <c r="D844" s="156"/>
      <c r="E844" s="49">
        <v>15.75</v>
      </c>
      <c r="F844" s="55"/>
      <c r="G844" s="168">
        <f t="shared" si="14"/>
        <v>0</v>
      </c>
    </row>
    <row r="845" spans="1:7" ht="21.2" customHeight="1" x14ac:dyDescent="0.25">
      <c r="A845" s="228">
        <v>9781039700802</v>
      </c>
      <c r="B845" s="139" t="s">
        <v>889</v>
      </c>
      <c r="C845" s="140" t="s">
        <v>58</v>
      </c>
      <c r="D845" s="156"/>
      <c r="E845" s="49">
        <v>13.5</v>
      </c>
      <c r="F845" s="55"/>
      <c r="G845" s="168">
        <f t="shared" si="14"/>
        <v>0</v>
      </c>
    </row>
    <row r="846" spans="1:7" ht="21.2" customHeight="1" x14ac:dyDescent="0.25">
      <c r="A846" s="228">
        <v>9781443190749</v>
      </c>
      <c r="B846" s="139" t="s">
        <v>890</v>
      </c>
      <c r="C846" s="140" t="s">
        <v>58</v>
      </c>
      <c r="D846" s="156"/>
      <c r="E846" s="49">
        <v>18</v>
      </c>
      <c r="F846" s="55"/>
      <c r="G846" s="168">
        <f t="shared" si="14"/>
        <v>0</v>
      </c>
    </row>
    <row r="847" spans="1:7" ht="21.2" customHeight="1" x14ac:dyDescent="0.25">
      <c r="A847" s="228">
        <v>9781443199575</v>
      </c>
      <c r="B847" s="139" t="s">
        <v>891</v>
      </c>
      <c r="C847" s="140" t="s">
        <v>58</v>
      </c>
      <c r="D847" s="156"/>
      <c r="E847" s="49">
        <v>15.75</v>
      </c>
      <c r="F847" s="55"/>
      <c r="G847" s="168">
        <f t="shared" si="14"/>
        <v>0</v>
      </c>
    </row>
    <row r="848" spans="1:7" ht="21.2" customHeight="1" x14ac:dyDescent="0.25">
      <c r="A848" s="228">
        <v>9781039705272</v>
      </c>
      <c r="B848" s="139" t="s">
        <v>892</v>
      </c>
      <c r="C848" s="140" t="s">
        <v>58</v>
      </c>
      <c r="D848" s="156"/>
      <c r="E848" s="49">
        <v>10.5</v>
      </c>
      <c r="F848" s="55"/>
      <c r="G848" s="168">
        <f t="shared" si="14"/>
        <v>0</v>
      </c>
    </row>
    <row r="849" spans="1:7" ht="21.2" customHeight="1" x14ac:dyDescent="0.25">
      <c r="A849" s="228">
        <v>9781039709355</v>
      </c>
      <c r="B849" s="139" t="s">
        <v>893</v>
      </c>
      <c r="C849" s="140" t="s">
        <v>58</v>
      </c>
      <c r="D849" s="156"/>
      <c r="E849" s="49">
        <v>10.5</v>
      </c>
      <c r="F849" s="55"/>
      <c r="G849" s="168">
        <f t="shared" si="14"/>
        <v>0</v>
      </c>
    </row>
    <row r="850" spans="1:7" ht="21.2" customHeight="1" x14ac:dyDescent="0.25">
      <c r="A850" s="228">
        <v>9781443176101</v>
      </c>
      <c r="B850" s="139" t="s">
        <v>894</v>
      </c>
      <c r="C850" s="140" t="s">
        <v>58</v>
      </c>
      <c r="D850" s="156"/>
      <c r="E850" s="49">
        <v>10.25</v>
      </c>
      <c r="F850" s="55"/>
      <c r="G850" s="168">
        <f t="shared" si="14"/>
        <v>0</v>
      </c>
    </row>
    <row r="851" spans="1:7" ht="21.2" customHeight="1" x14ac:dyDescent="0.25">
      <c r="A851" s="228">
        <v>9781039702912</v>
      </c>
      <c r="B851" s="139" t="s">
        <v>895</v>
      </c>
      <c r="C851" s="140" t="s">
        <v>58</v>
      </c>
      <c r="D851" s="156"/>
      <c r="E851" s="49">
        <v>10.5</v>
      </c>
      <c r="F851" s="55"/>
      <c r="G851" s="168">
        <f t="shared" si="14"/>
        <v>0</v>
      </c>
    </row>
    <row r="852" spans="1:7" ht="21.2" customHeight="1" x14ac:dyDescent="0.25">
      <c r="A852" s="228">
        <v>9781039705159</v>
      </c>
      <c r="B852" s="139" t="s">
        <v>896</v>
      </c>
      <c r="C852" s="140" t="s">
        <v>58</v>
      </c>
      <c r="D852" s="156"/>
      <c r="E852" s="49">
        <v>10.5</v>
      </c>
      <c r="F852" s="55"/>
      <c r="G852" s="168">
        <f t="shared" si="14"/>
        <v>0</v>
      </c>
    </row>
    <row r="853" spans="1:7" ht="21.2" customHeight="1" x14ac:dyDescent="0.25">
      <c r="A853" s="228">
        <v>9781443116466</v>
      </c>
      <c r="B853" s="139" t="s">
        <v>897</v>
      </c>
      <c r="C853" s="140" t="s">
        <v>58</v>
      </c>
      <c r="D853" s="156"/>
      <c r="E853" s="49">
        <v>20</v>
      </c>
      <c r="F853" s="55"/>
      <c r="G853" s="168">
        <f t="shared" si="14"/>
        <v>0</v>
      </c>
    </row>
    <row r="854" spans="1:7" ht="21.2" customHeight="1" x14ac:dyDescent="0.25">
      <c r="A854" s="228">
        <v>9781443177696</v>
      </c>
      <c r="B854" s="139" t="s">
        <v>898</v>
      </c>
      <c r="C854" s="140" t="s">
        <v>58</v>
      </c>
      <c r="D854" s="156"/>
      <c r="E854" s="49">
        <v>25</v>
      </c>
      <c r="F854" s="55"/>
      <c r="G854" s="168">
        <f t="shared" si="14"/>
        <v>0</v>
      </c>
    </row>
    <row r="855" spans="1:7" ht="21.2" customHeight="1" x14ac:dyDescent="0.25">
      <c r="A855" s="228">
        <v>9781443197625</v>
      </c>
      <c r="B855" s="139" t="s">
        <v>899</v>
      </c>
      <c r="C855" s="140" t="s">
        <v>58</v>
      </c>
      <c r="D855" s="156"/>
      <c r="E855" s="49">
        <v>44</v>
      </c>
      <c r="F855" s="55"/>
      <c r="G855" s="168">
        <f t="shared" si="14"/>
        <v>0</v>
      </c>
    </row>
    <row r="856" spans="1:7" ht="21.2" customHeight="1" x14ac:dyDescent="0.25">
      <c r="A856" s="228">
        <v>9782898070792</v>
      </c>
      <c r="B856" s="139" t="s">
        <v>900</v>
      </c>
      <c r="C856" s="140" t="s">
        <v>58</v>
      </c>
      <c r="D856" s="156" t="s">
        <v>1040</v>
      </c>
      <c r="E856" s="49">
        <v>14.5</v>
      </c>
      <c r="F856" s="55"/>
      <c r="G856" s="168">
        <f t="shared" si="14"/>
        <v>0</v>
      </c>
    </row>
    <row r="857" spans="1:7" ht="21.2" customHeight="1" x14ac:dyDescent="0.25">
      <c r="A857" s="228">
        <v>9782764453759</v>
      </c>
      <c r="B857" s="139" t="s">
        <v>901</v>
      </c>
      <c r="C857" s="140" t="s">
        <v>58</v>
      </c>
      <c r="D857" s="156" t="s">
        <v>1040</v>
      </c>
      <c r="E857" s="49">
        <v>16.75</v>
      </c>
      <c r="F857" s="55"/>
      <c r="G857" s="168">
        <f t="shared" si="14"/>
        <v>0</v>
      </c>
    </row>
    <row r="858" spans="1:7" ht="21.2" customHeight="1" x14ac:dyDescent="0.25">
      <c r="A858" s="228">
        <v>9781443185790</v>
      </c>
      <c r="B858" s="139" t="s">
        <v>902</v>
      </c>
      <c r="C858" s="140" t="s">
        <v>58</v>
      </c>
      <c r="D858" s="156"/>
      <c r="E858" s="49">
        <v>12.5</v>
      </c>
      <c r="F858" s="55"/>
      <c r="G858" s="168">
        <f t="shared" si="14"/>
        <v>0</v>
      </c>
    </row>
    <row r="859" spans="1:7" ht="21.2" customHeight="1" x14ac:dyDescent="0.25">
      <c r="A859" s="228">
        <v>9781443187206</v>
      </c>
      <c r="B859" s="139" t="s">
        <v>903</v>
      </c>
      <c r="C859" s="140" t="s">
        <v>58</v>
      </c>
      <c r="D859" s="156"/>
      <c r="E859" s="49">
        <v>12.5</v>
      </c>
      <c r="F859" s="55"/>
      <c r="G859" s="168">
        <f t="shared" si="14"/>
        <v>0</v>
      </c>
    </row>
    <row r="860" spans="1:7" ht="21.2" customHeight="1" x14ac:dyDescent="0.25">
      <c r="A860" s="228">
        <v>9781443191227</v>
      </c>
      <c r="B860" s="139" t="s">
        <v>904</v>
      </c>
      <c r="C860" s="140" t="s">
        <v>58</v>
      </c>
      <c r="D860" s="156"/>
      <c r="E860" s="49">
        <v>12.5</v>
      </c>
      <c r="F860" s="55"/>
      <c r="G860" s="168">
        <f t="shared" si="14"/>
        <v>0</v>
      </c>
    </row>
    <row r="861" spans="1:7" ht="21.2" customHeight="1" x14ac:dyDescent="0.25">
      <c r="A861" s="228">
        <v>9781443197601</v>
      </c>
      <c r="B861" s="139" t="s">
        <v>905</v>
      </c>
      <c r="C861" s="140" t="s">
        <v>58</v>
      </c>
      <c r="D861" s="156"/>
      <c r="E861" s="49">
        <v>12.5</v>
      </c>
      <c r="F861" s="55"/>
      <c r="G861" s="168">
        <f t="shared" si="14"/>
        <v>0</v>
      </c>
    </row>
    <row r="862" spans="1:7" ht="21.2" customHeight="1" x14ac:dyDescent="0.25">
      <c r="A862" s="228">
        <v>9781443199445</v>
      </c>
      <c r="B862" s="139" t="s">
        <v>906</v>
      </c>
      <c r="C862" s="140" t="s">
        <v>58</v>
      </c>
      <c r="D862" s="156"/>
      <c r="E862" s="49">
        <v>13.5</v>
      </c>
      <c r="F862" s="55"/>
      <c r="G862" s="168">
        <f t="shared" si="14"/>
        <v>0</v>
      </c>
    </row>
    <row r="863" spans="1:7" ht="21.2" customHeight="1" x14ac:dyDescent="0.25">
      <c r="A863" s="228">
        <v>9781443187367</v>
      </c>
      <c r="B863" s="139" t="s">
        <v>907</v>
      </c>
      <c r="C863" s="140" t="s">
        <v>58</v>
      </c>
      <c r="D863" s="156"/>
      <c r="E863" s="49">
        <v>17.5</v>
      </c>
      <c r="F863" s="55"/>
      <c r="G863" s="168">
        <f t="shared" si="14"/>
        <v>0</v>
      </c>
    </row>
    <row r="864" spans="1:7" ht="21.2" customHeight="1" x14ac:dyDescent="0.25">
      <c r="A864" s="228">
        <v>9781443190640</v>
      </c>
      <c r="B864" s="139" t="s">
        <v>908</v>
      </c>
      <c r="C864" s="140" t="s">
        <v>58</v>
      </c>
      <c r="D864" s="156"/>
      <c r="E864" s="49">
        <v>13.5</v>
      </c>
      <c r="F864" s="55"/>
      <c r="G864" s="168">
        <f t="shared" si="14"/>
        <v>0</v>
      </c>
    </row>
    <row r="865" spans="1:7" ht="21.2" customHeight="1" x14ac:dyDescent="0.25">
      <c r="A865" s="228">
        <v>9781443169493</v>
      </c>
      <c r="B865" s="139" t="s">
        <v>909</v>
      </c>
      <c r="C865" s="140" t="s">
        <v>58</v>
      </c>
      <c r="D865" s="156"/>
      <c r="E865" s="49">
        <v>13.5</v>
      </c>
      <c r="F865" s="55"/>
      <c r="G865" s="168">
        <f t="shared" si="14"/>
        <v>0</v>
      </c>
    </row>
    <row r="866" spans="1:7" ht="21.2" customHeight="1" x14ac:dyDescent="0.25">
      <c r="A866" s="228">
        <v>9781805072621</v>
      </c>
      <c r="B866" s="139" t="s">
        <v>910</v>
      </c>
      <c r="C866" s="140" t="s">
        <v>58</v>
      </c>
      <c r="D866" s="156"/>
      <c r="E866" s="49">
        <v>15.5</v>
      </c>
      <c r="F866" s="55"/>
      <c r="G866" s="168">
        <f t="shared" si="14"/>
        <v>0</v>
      </c>
    </row>
    <row r="867" spans="1:7" ht="21.2" customHeight="1" x14ac:dyDescent="0.25">
      <c r="A867" s="228">
        <v>9781039707542</v>
      </c>
      <c r="B867" s="139" t="s">
        <v>911</v>
      </c>
      <c r="C867" s="140" t="s">
        <v>58</v>
      </c>
      <c r="D867" s="156"/>
      <c r="E867" s="49">
        <v>15.75</v>
      </c>
      <c r="F867" s="55"/>
      <c r="G867" s="168">
        <f t="shared" si="14"/>
        <v>0</v>
      </c>
    </row>
    <row r="868" spans="1:7" ht="21.2" customHeight="1" x14ac:dyDescent="0.25">
      <c r="A868" s="228">
        <v>9781039709409</v>
      </c>
      <c r="B868" s="139" t="s">
        <v>912</v>
      </c>
      <c r="C868" s="140" t="s">
        <v>58</v>
      </c>
      <c r="D868" s="156"/>
      <c r="E868" s="49">
        <v>29.25</v>
      </c>
      <c r="F868" s="55"/>
      <c r="G868" s="168">
        <f t="shared" si="14"/>
        <v>0</v>
      </c>
    </row>
    <row r="869" spans="1:7" ht="21.2" customHeight="1" x14ac:dyDescent="0.25">
      <c r="A869" s="228">
        <v>9781443199735</v>
      </c>
      <c r="B869" s="139" t="s">
        <v>913</v>
      </c>
      <c r="C869" s="140" t="s">
        <v>58</v>
      </c>
      <c r="D869" s="156"/>
      <c r="E869" s="49">
        <v>13.5</v>
      </c>
      <c r="F869" s="55"/>
      <c r="G869" s="168">
        <f t="shared" si="14"/>
        <v>0</v>
      </c>
    </row>
    <row r="870" spans="1:7" ht="21.2" customHeight="1" x14ac:dyDescent="0.25">
      <c r="A870" s="228">
        <v>9781039708235</v>
      </c>
      <c r="B870" s="139" t="s">
        <v>914</v>
      </c>
      <c r="C870" s="140" t="s">
        <v>58</v>
      </c>
      <c r="D870" s="156"/>
      <c r="E870" s="49">
        <v>10.5</v>
      </c>
      <c r="F870" s="55"/>
      <c r="G870" s="168">
        <f t="shared" si="14"/>
        <v>0</v>
      </c>
    </row>
    <row r="871" spans="1:7" ht="21.2" customHeight="1" x14ac:dyDescent="0.25">
      <c r="A871" s="228">
        <v>9781443197748</v>
      </c>
      <c r="B871" s="139" t="s">
        <v>915</v>
      </c>
      <c r="C871" s="140" t="s">
        <v>58</v>
      </c>
      <c r="D871" s="156"/>
      <c r="E871" s="49">
        <v>23</v>
      </c>
      <c r="F871" s="55"/>
      <c r="G871" s="168">
        <f t="shared" si="14"/>
        <v>0</v>
      </c>
    </row>
    <row r="872" spans="1:7" ht="21.2" customHeight="1" x14ac:dyDescent="0.25">
      <c r="A872" s="228">
        <v>9781039708242</v>
      </c>
      <c r="B872" s="139" t="s">
        <v>916</v>
      </c>
      <c r="C872" s="140" t="s">
        <v>58</v>
      </c>
      <c r="D872" s="156"/>
      <c r="E872" s="49">
        <v>16.75</v>
      </c>
      <c r="F872" s="55"/>
      <c r="G872" s="168">
        <f t="shared" si="14"/>
        <v>0</v>
      </c>
    </row>
    <row r="873" spans="1:7" ht="21.2" customHeight="1" x14ac:dyDescent="0.25">
      <c r="A873" s="228">
        <v>9781443199704</v>
      </c>
      <c r="B873" s="139" t="s">
        <v>917</v>
      </c>
      <c r="C873" s="140" t="s">
        <v>58</v>
      </c>
      <c r="D873" s="156"/>
      <c r="E873" s="49">
        <v>15.75</v>
      </c>
      <c r="F873" s="55"/>
      <c r="G873" s="168">
        <f t="shared" si="14"/>
        <v>0</v>
      </c>
    </row>
    <row r="874" spans="1:7" ht="21.2" customHeight="1" x14ac:dyDescent="0.25">
      <c r="A874" s="228">
        <v>9782898531033</v>
      </c>
      <c r="B874" s="139" t="s">
        <v>918</v>
      </c>
      <c r="C874" s="140" t="s">
        <v>58</v>
      </c>
      <c r="D874" s="156" t="s">
        <v>1040</v>
      </c>
      <c r="E874" s="49">
        <v>15.5</v>
      </c>
      <c r="F874" s="55"/>
      <c r="G874" s="168">
        <f t="shared" si="14"/>
        <v>0</v>
      </c>
    </row>
    <row r="875" spans="1:7" ht="21.2" customHeight="1" x14ac:dyDescent="0.25">
      <c r="A875" s="228">
        <v>9781039702400</v>
      </c>
      <c r="B875" s="139" t="s">
        <v>919</v>
      </c>
      <c r="C875" s="140" t="s">
        <v>58</v>
      </c>
      <c r="D875" s="156"/>
      <c r="E875" s="49">
        <v>13.5</v>
      </c>
      <c r="F875" s="55"/>
      <c r="G875" s="168">
        <f t="shared" si="14"/>
        <v>0</v>
      </c>
    </row>
    <row r="876" spans="1:7" ht="21.2" customHeight="1" x14ac:dyDescent="0.25">
      <c r="A876" s="228">
        <v>9781443193610</v>
      </c>
      <c r="B876" s="139" t="s">
        <v>920</v>
      </c>
      <c r="C876" s="140" t="s">
        <v>58</v>
      </c>
      <c r="D876" s="156"/>
      <c r="E876" s="49">
        <v>10.25</v>
      </c>
      <c r="F876" s="55"/>
      <c r="G876" s="168">
        <f t="shared" si="14"/>
        <v>0</v>
      </c>
    </row>
    <row r="877" spans="1:7" ht="21.2" customHeight="1" x14ac:dyDescent="0.25">
      <c r="A877" s="228">
        <v>9781443191920</v>
      </c>
      <c r="B877" s="139" t="s">
        <v>921</v>
      </c>
      <c r="C877" s="140" t="s">
        <v>58</v>
      </c>
      <c r="D877" s="156"/>
      <c r="E877" s="49">
        <v>10.25</v>
      </c>
      <c r="F877" s="55"/>
      <c r="G877" s="168">
        <f t="shared" si="14"/>
        <v>0</v>
      </c>
    </row>
    <row r="878" spans="1:7" ht="21.2" customHeight="1" x14ac:dyDescent="0.25">
      <c r="A878" s="228">
        <v>9781443168182</v>
      </c>
      <c r="B878" s="139" t="s">
        <v>922</v>
      </c>
      <c r="C878" s="140" t="s">
        <v>58</v>
      </c>
      <c r="D878" s="156"/>
      <c r="E878" s="49">
        <v>12.5</v>
      </c>
      <c r="F878" s="55"/>
      <c r="G878" s="168">
        <f t="shared" si="14"/>
        <v>0</v>
      </c>
    </row>
    <row r="879" spans="1:7" ht="21.2" customHeight="1" x14ac:dyDescent="0.25">
      <c r="A879" s="228">
        <v>9781443198127</v>
      </c>
      <c r="B879" s="139" t="s">
        <v>923</v>
      </c>
      <c r="C879" s="140" t="s">
        <v>58</v>
      </c>
      <c r="D879" s="156"/>
      <c r="E879" s="49">
        <v>15.75</v>
      </c>
      <c r="F879" s="55"/>
      <c r="G879" s="168">
        <f t="shared" si="14"/>
        <v>0</v>
      </c>
    </row>
    <row r="880" spans="1:7" ht="21.2" customHeight="1" x14ac:dyDescent="0.25">
      <c r="A880" s="228">
        <v>9781805315278</v>
      </c>
      <c r="B880" s="139" t="s">
        <v>924</v>
      </c>
      <c r="C880" s="140" t="s">
        <v>58</v>
      </c>
      <c r="D880" s="156"/>
      <c r="E880" s="49">
        <v>15.5</v>
      </c>
      <c r="F880" s="55"/>
      <c r="G880" s="168">
        <f t="shared" si="14"/>
        <v>0</v>
      </c>
    </row>
    <row r="881" spans="1:7" ht="21.2" customHeight="1" x14ac:dyDescent="0.25">
      <c r="A881" s="228">
        <v>9781039704046</v>
      </c>
      <c r="B881" s="139" t="s">
        <v>925</v>
      </c>
      <c r="C881" s="140" t="s">
        <v>58</v>
      </c>
      <c r="D881" s="156"/>
      <c r="E881" s="49">
        <v>15.75</v>
      </c>
      <c r="F881" s="55"/>
      <c r="G881" s="168">
        <f t="shared" si="14"/>
        <v>0</v>
      </c>
    </row>
    <row r="882" spans="1:7" ht="21.2" customHeight="1" x14ac:dyDescent="0.25">
      <c r="A882" s="228">
        <v>9781039705197</v>
      </c>
      <c r="B882" s="139" t="s">
        <v>926</v>
      </c>
      <c r="C882" s="140" t="s">
        <v>58</v>
      </c>
      <c r="D882" s="156"/>
      <c r="E882" s="49">
        <v>17.75</v>
      </c>
      <c r="F882" s="55"/>
      <c r="G882" s="168">
        <f t="shared" si="14"/>
        <v>0</v>
      </c>
    </row>
    <row r="883" spans="1:7" ht="21.2" customHeight="1" x14ac:dyDescent="0.25">
      <c r="A883" s="228">
        <v>9781039703841</v>
      </c>
      <c r="B883" s="139" t="s">
        <v>927</v>
      </c>
      <c r="C883" s="140" t="s">
        <v>59</v>
      </c>
      <c r="D883" s="156"/>
      <c r="E883" s="49">
        <v>17.75</v>
      </c>
      <c r="F883" s="55"/>
      <c r="G883" s="168">
        <f t="shared" si="14"/>
        <v>0</v>
      </c>
    </row>
    <row r="884" spans="1:7" ht="21.2" customHeight="1" x14ac:dyDescent="0.25">
      <c r="A884" s="228">
        <v>9781443198059</v>
      </c>
      <c r="B884" s="139" t="s">
        <v>928</v>
      </c>
      <c r="C884" s="140" t="s">
        <v>59</v>
      </c>
      <c r="D884" s="156" t="s">
        <v>1040</v>
      </c>
      <c r="E884" s="49">
        <v>12.5</v>
      </c>
      <c r="F884" s="55"/>
      <c r="G884" s="168">
        <f t="shared" si="14"/>
        <v>0</v>
      </c>
    </row>
    <row r="885" spans="1:7" ht="21.2" customHeight="1" x14ac:dyDescent="0.25">
      <c r="A885" s="228">
        <v>9781443197335</v>
      </c>
      <c r="B885" s="139" t="s">
        <v>929</v>
      </c>
      <c r="C885" s="140" t="s">
        <v>59</v>
      </c>
      <c r="D885" s="156" t="s">
        <v>1040</v>
      </c>
      <c r="E885" s="49">
        <v>10.5</v>
      </c>
      <c r="F885" s="55"/>
      <c r="G885" s="168">
        <f t="shared" si="14"/>
        <v>0</v>
      </c>
    </row>
    <row r="886" spans="1:7" ht="21.2" customHeight="1" x14ac:dyDescent="0.25">
      <c r="A886" s="228">
        <v>9781443195331</v>
      </c>
      <c r="B886" s="139" t="s">
        <v>930</v>
      </c>
      <c r="C886" s="140" t="s">
        <v>59</v>
      </c>
      <c r="D886" s="156"/>
      <c r="E886" s="49">
        <v>17.75</v>
      </c>
      <c r="F886" s="55"/>
      <c r="G886" s="168">
        <f t="shared" si="14"/>
        <v>0</v>
      </c>
    </row>
    <row r="887" spans="1:7" ht="21.2" customHeight="1" x14ac:dyDescent="0.25">
      <c r="A887" s="228">
        <v>9781039700833</v>
      </c>
      <c r="B887" s="139" t="s">
        <v>931</v>
      </c>
      <c r="C887" s="140" t="s">
        <v>59</v>
      </c>
      <c r="D887" s="156"/>
      <c r="E887" s="49">
        <v>19.75</v>
      </c>
      <c r="F887" s="55"/>
      <c r="G887" s="168">
        <f t="shared" si="14"/>
        <v>0</v>
      </c>
    </row>
    <row r="888" spans="1:7" ht="21.2" customHeight="1" x14ac:dyDescent="0.25">
      <c r="A888" s="228">
        <v>9781039705821</v>
      </c>
      <c r="B888" s="139" t="s">
        <v>932</v>
      </c>
      <c r="C888" s="140" t="s">
        <v>59</v>
      </c>
      <c r="D888" s="156"/>
      <c r="E888" s="49">
        <v>15.75</v>
      </c>
      <c r="F888" s="55"/>
      <c r="G888" s="168">
        <f t="shared" ref="G888:G951" si="15">+F888*E888</f>
        <v>0</v>
      </c>
    </row>
    <row r="889" spans="1:7" ht="21.2" customHeight="1" x14ac:dyDescent="0.25">
      <c r="A889" s="228">
        <v>9781039707818</v>
      </c>
      <c r="B889" s="139" t="s">
        <v>933</v>
      </c>
      <c r="C889" s="140" t="s">
        <v>59</v>
      </c>
      <c r="D889" s="156" t="s">
        <v>1040</v>
      </c>
      <c r="E889" s="49">
        <v>11.5</v>
      </c>
      <c r="F889" s="55"/>
      <c r="G889" s="168">
        <f t="shared" si="15"/>
        <v>0</v>
      </c>
    </row>
    <row r="890" spans="1:7" ht="21.2" customHeight="1" x14ac:dyDescent="0.25">
      <c r="A890" s="228">
        <v>9781443192743</v>
      </c>
      <c r="B890" s="139" t="s">
        <v>934</v>
      </c>
      <c r="C890" s="140" t="s">
        <v>59</v>
      </c>
      <c r="D890" s="156"/>
      <c r="E890" s="49">
        <v>12.5</v>
      </c>
      <c r="F890" s="55"/>
      <c r="G890" s="168">
        <f t="shared" si="15"/>
        <v>0</v>
      </c>
    </row>
    <row r="891" spans="1:7" ht="21.2" customHeight="1" x14ac:dyDescent="0.25">
      <c r="A891" s="228">
        <v>9781039708211</v>
      </c>
      <c r="B891" s="139" t="s">
        <v>935</v>
      </c>
      <c r="C891" s="140" t="s">
        <v>59</v>
      </c>
      <c r="D891" s="156"/>
      <c r="E891" s="49">
        <v>12.5</v>
      </c>
      <c r="F891" s="55"/>
      <c r="G891" s="168">
        <f t="shared" si="15"/>
        <v>0</v>
      </c>
    </row>
    <row r="892" spans="1:7" ht="21.2" customHeight="1" x14ac:dyDescent="0.25">
      <c r="A892" s="228">
        <v>9781039709522</v>
      </c>
      <c r="B892" s="139" t="s">
        <v>936</v>
      </c>
      <c r="C892" s="140" t="s">
        <v>59</v>
      </c>
      <c r="D892" s="156"/>
      <c r="E892" s="49">
        <v>12.5</v>
      </c>
      <c r="F892" s="55"/>
      <c r="G892" s="168">
        <f t="shared" si="15"/>
        <v>0</v>
      </c>
    </row>
    <row r="893" spans="1:7" ht="21.2" customHeight="1" x14ac:dyDescent="0.25">
      <c r="A893" s="228">
        <v>9781039702585</v>
      </c>
      <c r="B893" s="139" t="s">
        <v>937</v>
      </c>
      <c r="C893" s="140" t="s">
        <v>59</v>
      </c>
      <c r="D893" s="156"/>
      <c r="E893" s="49">
        <v>44</v>
      </c>
      <c r="F893" s="55"/>
      <c r="G893" s="168">
        <f t="shared" si="15"/>
        <v>0</v>
      </c>
    </row>
    <row r="894" spans="1:7" ht="21.2" customHeight="1" x14ac:dyDescent="0.25">
      <c r="A894" s="228">
        <v>9781039709706</v>
      </c>
      <c r="B894" s="139" t="s">
        <v>938</v>
      </c>
      <c r="C894" s="140" t="s">
        <v>59</v>
      </c>
      <c r="D894" s="156"/>
      <c r="E894" s="49">
        <v>33.75</v>
      </c>
      <c r="F894" s="55"/>
      <c r="G894" s="168">
        <f t="shared" si="15"/>
        <v>0</v>
      </c>
    </row>
    <row r="895" spans="1:7" ht="21.2" customHeight="1" x14ac:dyDescent="0.25">
      <c r="A895" s="228">
        <v>9781039700734</v>
      </c>
      <c r="B895" s="139" t="s">
        <v>939</v>
      </c>
      <c r="C895" s="140" t="s">
        <v>59</v>
      </c>
      <c r="D895" s="156"/>
      <c r="E895" s="49">
        <v>11.5</v>
      </c>
      <c r="F895" s="55"/>
      <c r="G895" s="168">
        <f t="shared" si="15"/>
        <v>0</v>
      </c>
    </row>
    <row r="896" spans="1:7" ht="21.2" customHeight="1" x14ac:dyDescent="0.25">
      <c r="A896" s="228">
        <v>9781039704107</v>
      </c>
      <c r="B896" s="139" t="s">
        <v>940</v>
      </c>
      <c r="C896" s="140" t="s">
        <v>59</v>
      </c>
      <c r="D896" s="156"/>
      <c r="E896" s="49">
        <v>11.5</v>
      </c>
      <c r="F896" s="55"/>
      <c r="G896" s="168">
        <f t="shared" si="15"/>
        <v>0</v>
      </c>
    </row>
    <row r="897" spans="1:7" ht="21.2" customHeight="1" x14ac:dyDescent="0.25">
      <c r="A897" s="228">
        <v>9781443197014</v>
      </c>
      <c r="B897" s="139" t="s">
        <v>941</v>
      </c>
      <c r="C897" s="140" t="s">
        <v>59</v>
      </c>
      <c r="D897" s="156"/>
      <c r="E897" s="49">
        <v>17.75</v>
      </c>
      <c r="F897" s="55"/>
      <c r="G897" s="168">
        <f t="shared" si="15"/>
        <v>0</v>
      </c>
    </row>
    <row r="898" spans="1:7" ht="21.2" customHeight="1" x14ac:dyDescent="0.25">
      <c r="A898" s="228">
        <v>9781039703520</v>
      </c>
      <c r="B898" s="139" t="s">
        <v>942</v>
      </c>
      <c r="C898" s="140" t="s">
        <v>59</v>
      </c>
      <c r="D898" s="156"/>
      <c r="E898" s="49">
        <v>13.5</v>
      </c>
      <c r="F898" s="55"/>
      <c r="G898" s="168">
        <f t="shared" si="15"/>
        <v>0</v>
      </c>
    </row>
    <row r="899" spans="1:7" ht="21.2" customHeight="1" x14ac:dyDescent="0.25">
      <c r="A899" s="228">
        <v>9781039709386</v>
      </c>
      <c r="B899" s="139" t="s">
        <v>943</v>
      </c>
      <c r="C899" s="140" t="s">
        <v>59</v>
      </c>
      <c r="D899" s="156"/>
      <c r="E899" s="49">
        <v>15.75</v>
      </c>
      <c r="F899" s="55"/>
      <c r="G899" s="168">
        <f t="shared" si="15"/>
        <v>0</v>
      </c>
    </row>
    <row r="900" spans="1:7" ht="21.2" customHeight="1" x14ac:dyDescent="0.25">
      <c r="A900" s="228">
        <v>9781443196284</v>
      </c>
      <c r="B900" s="139" t="s">
        <v>944</v>
      </c>
      <c r="C900" s="140" t="s">
        <v>59</v>
      </c>
      <c r="D900" s="156"/>
      <c r="E900" s="49">
        <v>17.5</v>
      </c>
      <c r="F900" s="55"/>
      <c r="G900" s="168">
        <f t="shared" si="15"/>
        <v>0</v>
      </c>
    </row>
    <row r="901" spans="1:7" ht="21.2" customHeight="1" x14ac:dyDescent="0.25">
      <c r="A901" s="228">
        <v>9781039701052</v>
      </c>
      <c r="B901" s="139" t="s">
        <v>945</v>
      </c>
      <c r="C901" s="140" t="s">
        <v>59</v>
      </c>
      <c r="D901" s="156"/>
      <c r="E901" s="49">
        <v>19.75</v>
      </c>
      <c r="F901" s="55"/>
      <c r="G901" s="168">
        <f t="shared" si="15"/>
        <v>0</v>
      </c>
    </row>
    <row r="902" spans="1:7" ht="21.2" customHeight="1" x14ac:dyDescent="0.25">
      <c r="A902" s="228">
        <v>9781039709416</v>
      </c>
      <c r="B902" s="139" t="s">
        <v>946</v>
      </c>
      <c r="C902" s="140" t="s">
        <v>59</v>
      </c>
      <c r="D902" s="156"/>
      <c r="E902" s="49">
        <v>15.75</v>
      </c>
      <c r="F902" s="55"/>
      <c r="G902" s="168">
        <f t="shared" si="15"/>
        <v>0</v>
      </c>
    </row>
    <row r="903" spans="1:7" ht="21.2" customHeight="1" x14ac:dyDescent="0.25">
      <c r="A903" s="228">
        <v>9781443177993</v>
      </c>
      <c r="B903" s="139" t="s">
        <v>947</v>
      </c>
      <c r="C903" s="140" t="s">
        <v>59</v>
      </c>
      <c r="D903" s="156"/>
      <c r="E903" s="49">
        <v>15.5</v>
      </c>
      <c r="F903" s="55"/>
      <c r="G903" s="168">
        <f t="shared" si="15"/>
        <v>0</v>
      </c>
    </row>
    <row r="904" spans="1:7" ht="21.2" customHeight="1" x14ac:dyDescent="0.25">
      <c r="A904" s="228">
        <v>9781039701427</v>
      </c>
      <c r="B904" s="139" t="s">
        <v>948</v>
      </c>
      <c r="C904" s="140" t="s">
        <v>59</v>
      </c>
      <c r="D904" s="156" t="s">
        <v>1040</v>
      </c>
      <c r="E904" s="49">
        <v>24</v>
      </c>
      <c r="F904" s="55"/>
      <c r="G904" s="168">
        <f t="shared" si="15"/>
        <v>0</v>
      </c>
    </row>
    <row r="905" spans="1:7" ht="21.2" customHeight="1" x14ac:dyDescent="0.25">
      <c r="A905" s="228">
        <v>9782897627737</v>
      </c>
      <c r="B905" s="139" t="s">
        <v>949</v>
      </c>
      <c r="C905" s="140" t="s">
        <v>59</v>
      </c>
      <c r="D905" s="156" t="s">
        <v>1040</v>
      </c>
      <c r="E905" s="49">
        <v>10.5</v>
      </c>
      <c r="F905" s="55"/>
      <c r="G905" s="168">
        <f t="shared" si="15"/>
        <v>0</v>
      </c>
    </row>
    <row r="906" spans="1:7" ht="21.2" customHeight="1" x14ac:dyDescent="0.25">
      <c r="A906" s="228">
        <v>9781443155014</v>
      </c>
      <c r="B906" s="139" t="s">
        <v>950</v>
      </c>
      <c r="C906" s="140" t="s">
        <v>59</v>
      </c>
      <c r="D906" s="156"/>
      <c r="E906" s="49">
        <v>15</v>
      </c>
      <c r="F906" s="55"/>
      <c r="G906" s="168">
        <f t="shared" si="15"/>
        <v>0</v>
      </c>
    </row>
    <row r="907" spans="1:7" ht="21.2" customHeight="1" x14ac:dyDescent="0.25">
      <c r="A907" s="228">
        <v>9781039700697</v>
      </c>
      <c r="B907" s="139" t="s">
        <v>951</v>
      </c>
      <c r="C907" s="140" t="s">
        <v>59</v>
      </c>
      <c r="D907" s="156" t="s">
        <v>1040</v>
      </c>
      <c r="E907" s="49">
        <v>19.75</v>
      </c>
      <c r="F907" s="55"/>
      <c r="G907" s="168">
        <f t="shared" si="15"/>
        <v>0</v>
      </c>
    </row>
    <row r="908" spans="1:7" ht="21.2" customHeight="1" x14ac:dyDescent="0.25">
      <c r="A908" s="228">
        <v>9781338057287</v>
      </c>
      <c r="B908" s="139" t="s">
        <v>952</v>
      </c>
      <c r="C908" s="140" t="s">
        <v>59</v>
      </c>
      <c r="D908" s="156"/>
      <c r="E908" s="49">
        <v>24.75</v>
      </c>
      <c r="F908" s="55"/>
      <c r="G908" s="168">
        <f t="shared" si="15"/>
        <v>0</v>
      </c>
    </row>
    <row r="909" spans="1:7" ht="21.2" customHeight="1" x14ac:dyDescent="0.25">
      <c r="A909" s="228">
        <v>9781039703933</v>
      </c>
      <c r="B909" s="139" t="s">
        <v>953</v>
      </c>
      <c r="C909" s="140" t="s">
        <v>96</v>
      </c>
      <c r="D909" s="156"/>
      <c r="E909" s="49">
        <v>29.25</v>
      </c>
      <c r="F909" s="55"/>
      <c r="G909" s="168">
        <f t="shared" si="15"/>
        <v>0</v>
      </c>
    </row>
    <row r="910" spans="1:7" ht="21.2" customHeight="1" x14ac:dyDescent="0.25">
      <c r="A910" s="228">
        <v>9781443199568</v>
      </c>
      <c r="B910" s="139" t="s">
        <v>954</v>
      </c>
      <c r="C910" s="140" t="s">
        <v>102</v>
      </c>
      <c r="D910" s="156" t="s">
        <v>1040</v>
      </c>
      <c r="E910" s="49">
        <v>26.25</v>
      </c>
      <c r="F910" s="55"/>
      <c r="G910" s="168">
        <f t="shared" si="15"/>
        <v>0</v>
      </c>
    </row>
    <row r="911" spans="1:7" ht="21.2" customHeight="1" x14ac:dyDescent="0.25">
      <c r="A911" s="228">
        <v>9781039708075</v>
      </c>
      <c r="B911" s="139" t="s">
        <v>955</v>
      </c>
      <c r="C911" s="140" t="s">
        <v>60</v>
      </c>
      <c r="D911" s="156"/>
      <c r="E911" s="49">
        <v>17.75</v>
      </c>
      <c r="F911" s="55"/>
      <c r="G911" s="168">
        <f t="shared" si="15"/>
        <v>0</v>
      </c>
    </row>
    <row r="912" spans="1:7" ht="21.2" customHeight="1" x14ac:dyDescent="0.25">
      <c r="A912" s="228">
        <v>9781039705982</v>
      </c>
      <c r="B912" s="139" t="s">
        <v>956</v>
      </c>
      <c r="C912" s="140" t="s">
        <v>60</v>
      </c>
      <c r="D912" s="156"/>
      <c r="E912" s="49">
        <v>19.75</v>
      </c>
      <c r="F912" s="55"/>
      <c r="G912" s="168">
        <f t="shared" si="15"/>
        <v>0</v>
      </c>
    </row>
    <row r="913" spans="1:7" ht="21.2" customHeight="1" x14ac:dyDescent="0.25">
      <c r="A913" s="228">
        <v>9781039705838</v>
      </c>
      <c r="B913" s="139" t="s">
        <v>957</v>
      </c>
      <c r="C913" s="140" t="s">
        <v>60</v>
      </c>
      <c r="D913" s="156"/>
      <c r="E913" s="49">
        <v>15.75</v>
      </c>
      <c r="F913" s="55"/>
      <c r="G913" s="168">
        <f t="shared" si="15"/>
        <v>0</v>
      </c>
    </row>
    <row r="914" spans="1:7" ht="21.2" customHeight="1" x14ac:dyDescent="0.25">
      <c r="A914" s="228">
        <v>9781443154437</v>
      </c>
      <c r="B914" s="139" t="s">
        <v>958</v>
      </c>
      <c r="C914" s="140" t="s">
        <v>60</v>
      </c>
      <c r="D914" s="156" t="s">
        <v>1040</v>
      </c>
      <c r="E914" s="49">
        <v>18.75</v>
      </c>
      <c r="F914" s="55"/>
      <c r="G914" s="168">
        <f t="shared" si="15"/>
        <v>0</v>
      </c>
    </row>
    <row r="915" spans="1:7" ht="21.2" customHeight="1" x14ac:dyDescent="0.25">
      <c r="A915" s="228">
        <v>9781039707795</v>
      </c>
      <c r="B915" s="139" t="s">
        <v>959</v>
      </c>
      <c r="C915" s="140" t="s">
        <v>60</v>
      </c>
      <c r="D915" s="156"/>
      <c r="E915" s="49">
        <v>12.5</v>
      </c>
      <c r="F915" s="55"/>
      <c r="G915" s="168">
        <f t="shared" si="15"/>
        <v>0</v>
      </c>
    </row>
    <row r="916" spans="1:7" ht="21.2" customHeight="1" x14ac:dyDescent="0.25">
      <c r="A916" s="228">
        <v>9781039701632</v>
      </c>
      <c r="B916" s="139" t="s">
        <v>960</v>
      </c>
      <c r="C916" s="140" t="s">
        <v>60</v>
      </c>
      <c r="D916" s="156"/>
      <c r="E916" s="49">
        <v>12.5</v>
      </c>
      <c r="F916" s="55"/>
      <c r="G916" s="168">
        <f t="shared" si="15"/>
        <v>0</v>
      </c>
    </row>
    <row r="917" spans="1:7" ht="21.2" customHeight="1" x14ac:dyDescent="0.25">
      <c r="A917" s="228">
        <v>9781039708785</v>
      </c>
      <c r="B917" s="139" t="s">
        <v>961</v>
      </c>
      <c r="C917" s="140" t="s">
        <v>60</v>
      </c>
      <c r="D917" s="156" t="s">
        <v>1040</v>
      </c>
      <c r="E917" s="49">
        <v>15.75</v>
      </c>
      <c r="F917" s="55"/>
      <c r="G917" s="168">
        <f t="shared" si="15"/>
        <v>0</v>
      </c>
    </row>
    <row r="918" spans="1:7" ht="21.2" customHeight="1" x14ac:dyDescent="0.25">
      <c r="A918" s="228">
        <v>9782898420276</v>
      </c>
      <c r="B918" s="139" t="s">
        <v>962</v>
      </c>
      <c r="C918" s="140" t="s">
        <v>60</v>
      </c>
      <c r="D918" s="156"/>
      <c r="E918" s="49">
        <v>26</v>
      </c>
      <c r="F918" s="55"/>
      <c r="G918" s="168">
        <f t="shared" si="15"/>
        <v>0</v>
      </c>
    </row>
    <row r="919" spans="1:7" ht="21.2" customHeight="1" x14ac:dyDescent="0.25">
      <c r="A919" s="228">
        <v>9781039710214</v>
      </c>
      <c r="B919" s="139" t="s">
        <v>963</v>
      </c>
      <c r="C919" s="140" t="s">
        <v>60</v>
      </c>
      <c r="D919" s="156"/>
      <c r="E919" s="49">
        <v>10.5</v>
      </c>
      <c r="F919" s="55"/>
      <c r="G919" s="168">
        <f t="shared" si="15"/>
        <v>0</v>
      </c>
    </row>
    <row r="920" spans="1:7" ht="21.2" customHeight="1" x14ac:dyDescent="0.25">
      <c r="A920" s="228">
        <v>9781039710290</v>
      </c>
      <c r="B920" s="139" t="s">
        <v>964</v>
      </c>
      <c r="C920" s="140" t="s">
        <v>60</v>
      </c>
      <c r="D920" s="156"/>
      <c r="E920" s="49">
        <v>12.5</v>
      </c>
      <c r="F920" s="55"/>
      <c r="G920" s="168">
        <f t="shared" si="15"/>
        <v>0</v>
      </c>
    </row>
    <row r="921" spans="1:7" ht="21.2" customHeight="1" x14ac:dyDescent="0.25">
      <c r="A921" s="228">
        <v>9781039704114</v>
      </c>
      <c r="B921" s="139" t="s">
        <v>965</v>
      </c>
      <c r="C921" s="140" t="s">
        <v>60</v>
      </c>
      <c r="D921" s="156"/>
      <c r="E921" s="49">
        <v>11.25</v>
      </c>
      <c r="F921" s="55"/>
      <c r="G921" s="168">
        <f t="shared" si="15"/>
        <v>0</v>
      </c>
    </row>
    <row r="922" spans="1:7" ht="21.2" customHeight="1" x14ac:dyDescent="0.25">
      <c r="A922" s="228">
        <v>9781039710511</v>
      </c>
      <c r="B922" s="139" t="s">
        <v>966</v>
      </c>
      <c r="C922" s="140" t="s">
        <v>60</v>
      </c>
      <c r="D922" s="156"/>
      <c r="E922" s="49">
        <v>19.75</v>
      </c>
      <c r="F922" s="55"/>
      <c r="G922" s="168">
        <f t="shared" si="15"/>
        <v>0</v>
      </c>
    </row>
    <row r="923" spans="1:7" ht="21.2" customHeight="1" x14ac:dyDescent="0.25">
      <c r="A923" s="228">
        <v>9781039705210</v>
      </c>
      <c r="B923" s="139" t="s">
        <v>967</v>
      </c>
      <c r="C923" s="140" t="s">
        <v>60</v>
      </c>
      <c r="D923" s="156"/>
      <c r="E923" s="49">
        <v>17.75</v>
      </c>
      <c r="F923" s="55"/>
      <c r="G923" s="168">
        <f t="shared" si="15"/>
        <v>0</v>
      </c>
    </row>
    <row r="924" spans="1:7" ht="21.2" customHeight="1" x14ac:dyDescent="0.25">
      <c r="A924" s="228">
        <v>9781039704596</v>
      </c>
      <c r="B924" s="139" t="s">
        <v>968</v>
      </c>
      <c r="C924" s="140" t="s">
        <v>60</v>
      </c>
      <c r="D924" s="156"/>
      <c r="E924" s="49">
        <v>19.75</v>
      </c>
      <c r="F924" s="55"/>
      <c r="G924" s="168">
        <f t="shared" si="15"/>
        <v>0</v>
      </c>
    </row>
    <row r="925" spans="1:7" ht="21.2" customHeight="1" x14ac:dyDescent="0.25">
      <c r="A925" s="228">
        <v>9781039707771</v>
      </c>
      <c r="B925" s="139" t="s">
        <v>969</v>
      </c>
      <c r="C925" s="140" t="s">
        <v>60</v>
      </c>
      <c r="D925" s="156"/>
      <c r="E925" s="49">
        <v>13.5</v>
      </c>
      <c r="F925" s="55"/>
      <c r="G925" s="168">
        <f t="shared" si="15"/>
        <v>0</v>
      </c>
    </row>
    <row r="926" spans="1:7" ht="21.2" customHeight="1" x14ac:dyDescent="0.25">
      <c r="A926" s="228">
        <v>9781039709331</v>
      </c>
      <c r="B926" s="139" t="s">
        <v>970</v>
      </c>
      <c r="C926" s="140" t="s">
        <v>60</v>
      </c>
      <c r="D926" s="156"/>
      <c r="E926" s="49">
        <v>15.75</v>
      </c>
      <c r="F926" s="55"/>
      <c r="G926" s="168">
        <f t="shared" si="15"/>
        <v>0</v>
      </c>
    </row>
    <row r="927" spans="1:7" ht="21.2" customHeight="1" x14ac:dyDescent="0.25">
      <c r="A927" s="228">
        <v>9781039709843</v>
      </c>
      <c r="B927" s="139" t="s">
        <v>971</v>
      </c>
      <c r="C927" s="140" t="s">
        <v>60</v>
      </c>
      <c r="D927" s="156"/>
      <c r="E927" s="49">
        <v>45</v>
      </c>
      <c r="F927" s="55"/>
      <c r="G927" s="168">
        <f t="shared" si="15"/>
        <v>0</v>
      </c>
    </row>
    <row r="928" spans="1:7" ht="21.2" customHeight="1" x14ac:dyDescent="0.25">
      <c r="A928" s="228">
        <v>9781443164344</v>
      </c>
      <c r="B928" s="139" t="s">
        <v>972</v>
      </c>
      <c r="C928" s="140" t="s">
        <v>60</v>
      </c>
      <c r="D928" s="156"/>
      <c r="E928" s="49">
        <v>15</v>
      </c>
      <c r="F928" s="55"/>
      <c r="G928" s="168">
        <f t="shared" si="15"/>
        <v>0</v>
      </c>
    </row>
    <row r="929" spans="1:7" ht="21.2" customHeight="1" x14ac:dyDescent="0.25">
      <c r="A929" s="228">
        <v>9781443189675</v>
      </c>
      <c r="B929" s="139" t="s">
        <v>973</v>
      </c>
      <c r="C929" s="140" t="s">
        <v>60</v>
      </c>
      <c r="D929" s="156"/>
      <c r="E929" s="49">
        <v>16</v>
      </c>
      <c r="F929" s="55"/>
      <c r="G929" s="168">
        <f t="shared" si="15"/>
        <v>0</v>
      </c>
    </row>
    <row r="930" spans="1:7" ht="21.2" customHeight="1" x14ac:dyDescent="0.25">
      <c r="A930" s="228">
        <v>9781443165297</v>
      </c>
      <c r="B930" s="139" t="s">
        <v>974</v>
      </c>
      <c r="C930" s="140" t="s">
        <v>60</v>
      </c>
      <c r="D930" s="156"/>
      <c r="E930" s="49">
        <v>18.75</v>
      </c>
      <c r="F930" s="55"/>
      <c r="G930" s="168">
        <f t="shared" si="15"/>
        <v>0</v>
      </c>
    </row>
    <row r="931" spans="1:7" ht="21.2" customHeight="1" x14ac:dyDescent="0.25">
      <c r="A931" s="228">
        <v>9781443180573</v>
      </c>
      <c r="B931" s="139" t="s">
        <v>975</v>
      </c>
      <c r="C931" s="140" t="s">
        <v>60</v>
      </c>
      <c r="D931" s="156"/>
      <c r="E931" s="49">
        <v>15</v>
      </c>
      <c r="F931" s="55"/>
      <c r="G931" s="168">
        <f t="shared" si="15"/>
        <v>0</v>
      </c>
    </row>
    <row r="932" spans="1:7" ht="21.2" customHeight="1" x14ac:dyDescent="0.25">
      <c r="A932" s="228">
        <v>9781039700789</v>
      </c>
      <c r="B932" s="139" t="s">
        <v>976</v>
      </c>
      <c r="C932" s="140" t="s">
        <v>60</v>
      </c>
      <c r="D932" s="156"/>
      <c r="E932" s="49">
        <v>15.75</v>
      </c>
      <c r="F932" s="55"/>
      <c r="G932" s="168">
        <f t="shared" si="15"/>
        <v>0</v>
      </c>
    </row>
    <row r="933" spans="1:7" ht="21.2" customHeight="1" x14ac:dyDescent="0.25">
      <c r="A933" s="228">
        <v>9781039707245</v>
      </c>
      <c r="B933" s="139" t="s">
        <v>977</v>
      </c>
      <c r="C933" s="140" t="s">
        <v>60</v>
      </c>
      <c r="D933" s="156" t="s">
        <v>1040</v>
      </c>
      <c r="E933" s="49">
        <v>19.75</v>
      </c>
      <c r="F933" s="55"/>
      <c r="G933" s="168">
        <f t="shared" si="15"/>
        <v>0</v>
      </c>
    </row>
    <row r="934" spans="1:7" ht="21.2" customHeight="1" x14ac:dyDescent="0.25">
      <c r="A934" s="228">
        <v>9782898451126</v>
      </c>
      <c r="B934" s="139" t="s">
        <v>978</v>
      </c>
      <c r="C934" s="140" t="s">
        <v>60</v>
      </c>
      <c r="D934" s="156" t="s">
        <v>1040</v>
      </c>
      <c r="E934" s="49">
        <v>17.75</v>
      </c>
      <c r="F934" s="55"/>
      <c r="G934" s="168">
        <f t="shared" si="15"/>
        <v>0</v>
      </c>
    </row>
    <row r="935" spans="1:7" ht="21.2" customHeight="1" x14ac:dyDescent="0.25">
      <c r="A935" s="228">
        <v>9782898420252</v>
      </c>
      <c r="B935" s="139" t="s">
        <v>979</v>
      </c>
      <c r="C935" s="140" t="s">
        <v>51</v>
      </c>
      <c r="D935" s="156"/>
      <c r="E935" s="49">
        <v>26</v>
      </c>
      <c r="F935" s="55"/>
      <c r="G935" s="168">
        <f t="shared" si="15"/>
        <v>0</v>
      </c>
    </row>
    <row r="936" spans="1:7" ht="21.2" customHeight="1" x14ac:dyDescent="0.25">
      <c r="A936" s="228">
        <v>9781039711396</v>
      </c>
      <c r="B936" s="139" t="s">
        <v>980</v>
      </c>
      <c r="C936" s="140" t="s">
        <v>51</v>
      </c>
      <c r="D936" s="156" t="s">
        <v>1040</v>
      </c>
      <c r="E936" s="49">
        <v>12.5</v>
      </c>
      <c r="F936" s="55"/>
      <c r="G936" s="168">
        <f t="shared" si="15"/>
        <v>0</v>
      </c>
    </row>
    <row r="937" spans="1:7" ht="21.2" customHeight="1" x14ac:dyDescent="0.25">
      <c r="A937" s="228">
        <v>9781443199599</v>
      </c>
      <c r="B937" s="139" t="s">
        <v>981</v>
      </c>
      <c r="C937" s="140" t="s">
        <v>51</v>
      </c>
      <c r="D937" s="156"/>
      <c r="E937" s="49">
        <v>17.75</v>
      </c>
      <c r="F937" s="55"/>
      <c r="G937" s="168">
        <f t="shared" si="15"/>
        <v>0</v>
      </c>
    </row>
    <row r="938" spans="1:7" ht="21.2" customHeight="1" x14ac:dyDescent="0.25">
      <c r="A938" s="228">
        <v>9782897627713</v>
      </c>
      <c r="B938" s="139" t="s">
        <v>982</v>
      </c>
      <c r="C938" s="140" t="s">
        <v>51</v>
      </c>
      <c r="D938" s="156" t="s">
        <v>1040</v>
      </c>
      <c r="E938" s="49">
        <v>15.5</v>
      </c>
      <c r="F938" s="55"/>
      <c r="G938" s="168">
        <f t="shared" si="15"/>
        <v>0</v>
      </c>
    </row>
    <row r="939" spans="1:7" ht="21.2" customHeight="1" x14ac:dyDescent="0.25">
      <c r="A939" s="228">
        <v>9782897515423</v>
      </c>
      <c r="B939" s="139" t="s">
        <v>983</v>
      </c>
      <c r="C939" s="140" t="s">
        <v>51</v>
      </c>
      <c r="D939" s="156" t="s">
        <v>1040</v>
      </c>
      <c r="E939" s="49">
        <v>17.75</v>
      </c>
      <c r="F939" s="55"/>
      <c r="G939" s="168">
        <f t="shared" si="15"/>
        <v>0</v>
      </c>
    </row>
    <row r="940" spans="1:7" ht="21.2" customHeight="1" x14ac:dyDescent="0.25">
      <c r="A940" s="228">
        <v>9782898450730</v>
      </c>
      <c r="B940" s="139" t="s">
        <v>984</v>
      </c>
      <c r="C940" s="140" t="s">
        <v>51</v>
      </c>
      <c r="D940" s="156"/>
      <c r="E940" s="49">
        <v>15.5</v>
      </c>
      <c r="F940" s="55"/>
      <c r="G940" s="168">
        <f t="shared" si="15"/>
        <v>0</v>
      </c>
    </row>
    <row r="941" spans="1:7" ht="21.2" customHeight="1" x14ac:dyDescent="0.25">
      <c r="A941" s="228">
        <v>9781835403266</v>
      </c>
      <c r="B941" s="139" t="s">
        <v>985</v>
      </c>
      <c r="C941" s="140" t="s">
        <v>51</v>
      </c>
      <c r="D941" s="156"/>
      <c r="E941" s="49">
        <v>17.75</v>
      </c>
      <c r="F941" s="55"/>
      <c r="G941" s="168">
        <f t="shared" si="15"/>
        <v>0</v>
      </c>
    </row>
    <row r="942" spans="1:7" ht="21.2" customHeight="1" x14ac:dyDescent="0.25">
      <c r="A942" s="228">
        <v>9781443138673</v>
      </c>
      <c r="B942" s="139" t="s">
        <v>986</v>
      </c>
      <c r="C942" s="140" t="s">
        <v>49</v>
      </c>
      <c r="D942" s="156" t="s">
        <v>1040</v>
      </c>
      <c r="E942" s="49">
        <v>17.5</v>
      </c>
      <c r="F942" s="55"/>
      <c r="G942" s="168">
        <f t="shared" si="15"/>
        <v>0</v>
      </c>
    </row>
    <row r="943" spans="1:7" ht="21.2" customHeight="1" x14ac:dyDescent="0.25">
      <c r="A943" s="228">
        <v>9781039709584</v>
      </c>
      <c r="B943" s="139" t="s">
        <v>987</v>
      </c>
      <c r="C943" s="140" t="s">
        <v>49</v>
      </c>
      <c r="D943" s="156" t="s">
        <v>1040</v>
      </c>
      <c r="E943" s="49">
        <v>12.5</v>
      </c>
      <c r="F943" s="55"/>
      <c r="G943" s="168">
        <f t="shared" si="15"/>
        <v>0</v>
      </c>
    </row>
    <row r="944" spans="1:7" ht="21.2" customHeight="1" x14ac:dyDescent="0.25">
      <c r="A944" s="228">
        <v>9781039702387</v>
      </c>
      <c r="B944" s="139" t="s">
        <v>988</v>
      </c>
      <c r="C944" s="140" t="s">
        <v>49</v>
      </c>
      <c r="D944" s="156"/>
      <c r="E944" s="49">
        <v>19.75</v>
      </c>
      <c r="F944" s="55"/>
      <c r="G944" s="168">
        <f t="shared" si="15"/>
        <v>0</v>
      </c>
    </row>
    <row r="945" spans="1:7" ht="21.2" customHeight="1" x14ac:dyDescent="0.25">
      <c r="A945" s="228">
        <v>9781039708457</v>
      </c>
      <c r="B945" s="139" t="s">
        <v>989</v>
      </c>
      <c r="C945" s="140" t="s">
        <v>49</v>
      </c>
      <c r="D945" s="156"/>
      <c r="E945" s="49">
        <v>22.5</v>
      </c>
      <c r="F945" s="55"/>
      <c r="G945" s="168">
        <f t="shared" si="15"/>
        <v>0</v>
      </c>
    </row>
    <row r="946" spans="1:7" ht="21.2" customHeight="1" x14ac:dyDescent="0.25">
      <c r="A946" s="228">
        <v>9781039705487</v>
      </c>
      <c r="B946" s="139" t="s">
        <v>990</v>
      </c>
      <c r="C946" s="140" t="s">
        <v>52</v>
      </c>
      <c r="D946" s="156"/>
      <c r="E946" s="49">
        <v>21</v>
      </c>
      <c r="F946" s="55"/>
      <c r="G946" s="168">
        <f t="shared" si="15"/>
        <v>0</v>
      </c>
    </row>
    <row r="947" spans="1:7" ht="21.2" customHeight="1" x14ac:dyDescent="0.25">
      <c r="A947" s="228">
        <v>9781443156004</v>
      </c>
      <c r="B947" s="139" t="s">
        <v>991</v>
      </c>
      <c r="C947" s="140" t="s">
        <v>52</v>
      </c>
      <c r="D947" s="156" t="s">
        <v>1040</v>
      </c>
      <c r="E947" s="49">
        <v>19</v>
      </c>
      <c r="F947" s="55"/>
      <c r="G947" s="168">
        <f t="shared" si="15"/>
        <v>0</v>
      </c>
    </row>
    <row r="948" spans="1:7" ht="21.2" customHeight="1" x14ac:dyDescent="0.25">
      <c r="A948" s="228">
        <v>9781039704091</v>
      </c>
      <c r="B948" s="139" t="s">
        <v>992</v>
      </c>
      <c r="C948" s="140" t="s">
        <v>52</v>
      </c>
      <c r="D948" s="156"/>
      <c r="E948" s="49">
        <v>17.75</v>
      </c>
      <c r="F948" s="55"/>
      <c r="G948" s="168">
        <f t="shared" si="15"/>
        <v>0</v>
      </c>
    </row>
    <row r="949" spans="1:7" ht="21.2" customHeight="1" x14ac:dyDescent="0.25">
      <c r="A949" s="228">
        <v>9781039701618</v>
      </c>
      <c r="B949" s="139" t="s">
        <v>993</v>
      </c>
      <c r="C949" s="140" t="s">
        <v>52</v>
      </c>
      <c r="D949" s="156"/>
      <c r="E949" s="49">
        <v>19.75</v>
      </c>
      <c r="F949" s="55"/>
      <c r="G949" s="168">
        <f t="shared" si="15"/>
        <v>0</v>
      </c>
    </row>
    <row r="950" spans="1:7" ht="21.2" customHeight="1" x14ac:dyDescent="0.25">
      <c r="A950" s="228">
        <v>9781443157872</v>
      </c>
      <c r="B950" s="139" t="s">
        <v>994</v>
      </c>
      <c r="C950" s="140" t="s">
        <v>52</v>
      </c>
      <c r="D950" s="156" t="s">
        <v>1040</v>
      </c>
      <c r="E950" s="49">
        <v>15</v>
      </c>
      <c r="F950" s="55"/>
      <c r="G950" s="168">
        <f t="shared" si="15"/>
        <v>0</v>
      </c>
    </row>
    <row r="951" spans="1:7" ht="21.2" customHeight="1" x14ac:dyDescent="0.25">
      <c r="A951" s="228">
        <v>9781443180351</v>
      </c>
      <c r="B951" s="139" t="s">
        <v>995</v>
      </c>
      <c r="C951" s="140" t="s">
        <v>52</v>
      </c>
      <c r="D951" s="156" t="s">
        <v>1040</v>
      </c>
      <c r="E951" s="49">
        <v>17</v>
      </c>
      <c r="F951" s="55"/>
      <c r="G951" s="168">
        <f t="shared" si="15"/>
        <v>0</v>
      </c>
    </row>
    <row r="952" spans="1:7" ht="21.2" customHeight="1" x14ac:dyDescent="0.25">
      <c r="A952" s="228">
        <v>9782895916536</v>
      </c>
      <c r="B952" s="139" t="s">
        <v>996</v>
      </c>
      <c r="C952" s="140" t="s">
        <v>52</v>
      </c>
      <c r="D952" s="156" t="s">
        <v>1040</v>
      </c>
      <c r="E952" s="49">
        <v>13.5</v>
      </c>
      <c r="F952" s="55"/>
      <c r="G952" s="168">
        <f t="shared" ref="G952:G994" si="16">+F952*E952</f>
        <v>0</v>
      </c>
    </row>
    <row r="953" spans="1:7" ht="21.2" customHeight="1" x14ac:dyDescent="0.25">
      <c r="A953" s="228">
        <v>9781039705555</v>
      </c>
      <c r="B953" s="139" t="s">
        <v>997</v>
      </c>
      <c r="C953" s="140" t="s">
        <v>52</v>
      </c>
      <c r="D953" s="156"/>
      <c r="E953" s="49">
        <v>19.75</v>
      </c>
      <c r="F953" s="55"/>
      <c r="G953" s="168">
        <f t="shared" si="16"/>
        <v>0</v>
      </c>
    </row>
    <row r="954" spans="1:7" ht="21.2" customHeight="1" x14ac:dyDescent="0.25">
      <c r="A954" s="228">
        <v>9781443159708</v>
      </c>
      <c r="B954" s="139" t="s">
        <v>998</v>
      </c>
      <c r="C954" s="140" t="s">
        <v>52</v>
      </c>
      <c r="D954" s="156"/>
      <c r="E954" s="49">
        <v>33.75</v>
      </c>
      <c r="F954" s="55"/>
      <c r="G954" s="168">
        <f t="shared" si="16"/>
        <v>0</v>
      </c>
    </row>
    <row r="955" spans="1:7" ht="21.2" customHeight="1" x14ac:dyDescent="0.25">
      <c r="A955" s="228">
        <v>9781443181495</v>
      </c>
      <c r="B955" s="139" t="s">
        <v>999</v>
      </c>
      <c r="C955" s="140" t="s">
        <v>52</v>
      </c>
      <c r="D955" s="156"/>
      <c r="E955" s="49">
        <v>18.5</v>
      </c>
      <c r="F955" s="55"/>
      <c r="G955" s="168">
        <f t="shared" si="16"/>
        <v>0</v>
      </c>
    </row>
    <row r="956" spans="1:7" ht="21.2" customHeight="1" x14ac:dyDescent="0.25">
      <c r="A956" s="228">
        <v>9781443199186</v>
      </c>
      <c r="B956" s="139" t="s">
        <v>1000</v>
      </c>
      <c r="C956" s="140" t="s">
        <v>52</v>
      </c>
      <c r="D956" s="156"/>
      <c r="E956" s="49">
        <v>18.75</v>
      </c>
      <c r="F956" s="55"/>
      <c r="G956" s="168">
        <f t="shared" si="16"/>
        <v>0</v>
      </c>
    </row>
    <row r="957" spans="1:7" ht="21.2" customHeight="1" x14ac:dyDescent="0.25">
      <c r="A957" s="228">
        <v>9781039709539</v>
      </c>
      <c r="B957" s="139" t="s">
        <v>1001</v>
      </c>
      <c r="C957" s="140" t="s">
        <v>52</v>
      </c>
      <c r="D957" s="156"/>
      <c r="E957" s="49">
        <v>31.5</v>
      </c>
      <c r="F957" s="55"/>
      <c r="G957" s="168">
        <f t="shared" si="16"/>
        <v>0</v>
      </c>
    </row>
    <row r="958" spans="1:7" ht="21.2" customHeight="1" x14ac:dyDescent="0.25">
      <c r="A958" s="228">
        <v>9781443106931</v>
      </c>
      <c r="B958" s="139" t="s">
        <v>1002</v>
      </c>
      <c r="C958" s="140" t="s">
        <v>52</v>
      </c>
      <c r="D958" s="156"/>
      <c r="E958" s="49">
        <v>18.5</v>
      </c>
      <c r="F958" s="55"/>
      <c r="G958" s="168">
        <f t="shared" si="16"/>
        <v>0</v>
      </c>
    </row>
    <row r="959" spans="1:7" ht="21.2" customHeight="1" x14ac:dyDescent="0.25">
      <c r="A959" s="228">
        <v>9782898420429</v>
      </c>
      <c r="B959" s="139" t="s">
        <v>1003</v>
      </c>
      <c r="C959" s="140" t="s">
        <v>52</v>
      </c>
      <c r="D959" s="156"/>
      <c r="E959" s="49">
        <v>19.75</v>
      </c>
      <c r="F959" s="55"/>
      <c r="G959" s="168">
        <f t="shared" si="16"/>
        <v>0</v>
      </c>
    </row>
    <row r="960" spans="1:7" ht="21.2" customHeight="1" x14ac:dyDescent="0.25">
      <c r="A960" s="228">
        <v>9781443168625</v>
      </c>
      <c r="B960" s="139" t="s">
        <v>1004</v>
      </c>
      <c r="C960" s="140" t="s">
        <v>52</v>
      </c>
      <c r="D960" s="156" t="s">
        <v>1040</v>
      </c>
      <c r="E960" s="49">
        <v>17</v>
      </c>
      <c r="F960" s="55"/>
      <c r="G960" s="168">
        <f t="shared" si="16"/>
        <v>0</v>
      </c>
    </row>
    <row r="961" spans="1:7" ht="21.2" customHeight="1" x14ac:dyDescent="0.25">
      <c r="A961" s="228">
        <v>9781443196482</v>
      </c>
      <c r="B961" s="139" t="s">
        <v>1005</v>
      </c>
      <c r="C961" s="140" t="s">
        <v>61</v>
      </c>
      <c r="D961" s="156" t="s">
        <v>1040</v>
      </c>
      <c r="E961" s="49">
        <v>13.5</v>
      </c>
      <c r="F961" s="55"/>
      <c r="G961" s="168">
        <f t="shared" si="16"/>
        <v>0</v>
      </c>
    </row>
    <row r="962" spans="1:7" ht="21.2" customHeight="1" x14ac:dyDescent="0.25">
      <c r="A962" s="228">
        <v>9782897628932</v>
      </c>
      <c r="B962" s="139" t="s">
        <v>1006</v>
      </c>
      <c r="C962" s="140" t="s">
        <v>50</v>
      </c>
      <c r="D962" s="156" t="s">
        <v>1040</v>
      </c>
      <c r="E962" s="49">
        <v>15.5</v>
      </c>
      <c r="F962" s="55"/>
      <c r="G962" s="168">
        <f t="shared" si="16"/>
        <v>0</v>
      </c>
    </row>
    <row r="963" spans="1:7" ht="21.2" customHeight="1" x14ac:dyDescent="0.25">
      <c r="A963" s="228">
        <v>9781039706217</v>
      </c>
      <c r="B963" s="139" t="s">
        <v>1007</v>
      </c>
      <c r="C963" s="140" t="s">
        <v>50</v>
      </c>
      <c r="D963" s="156"/>
      <c r="E963" s="49">
        <v>18.75</v>
      </c>
      <c r="F963" s="55"/>
      <c r="G963" s="168">
        <f t="shared" si="16"/>
        <v>0</v>
      </c>
    </row>
    <row r="964" spans="1:7" ht="21.2" customHeight="1" x14ac:dyDescent="0.25">
      <c r="A964" s="228">
        <v>9782070584628</v>
      </c>
      <c r="B964" s="139" t="s">
        <v>1008</v>
      </c>
      <c r="C964" s="140" t="s">
        <v>50</v>
      </c>
      <c r="D964" s="156"/>
      <c r="E964" s="49">
        <v>17.5</v>
      </c>
      <c r="F964" s="55"/>
      <c r="G964" s="168">
        <f t="shared" si="16"/>
        <v>0</v>
      </c>
    </row>
    <row r="965" spans="1:7" ht="21.2" customHeight="1" x14ac:dyDescent="0.25">
      <c r="A965" s="228">
        <v>9782897143145</v>
      </c>
      <c r="B965" s="139" t="s">
        <v>1009</v>
      </c>
      <c r="C965" s="140" t="s">
        <v>50</v>
      </c>
      <c r="D965" s="156" t="s">
        <v>1040</v>
      </c>
      <c r="E965" s="49">
        <v>15.5</v>
      </c>
      <c r="F965" s="55"/>
      <c r="G965" s="168">
        <f t="shared" si="16"/>
        <v>0</v>
      </c>
    </row>
    <row r="966" spans="1:7" ht="21.2" customHeight="1" x14ac:dyDescent="0.25">
      <c r="A966" s="228">
        <v>9782898530500</v>
      </c>
      <c r="B966" s="139" t="s">
        <v>1010</v>
      </c>
      <c r="C966" s="140" t="s">
        <v>50</v>
      </c>
      <c r="D966" s="156"/>
      <c r="E966" s="49">
        <v>31.25</v>
      </c>
      <c r="F966" s="55"/>
      <c r="G966" s="168">
        <f t="shared" si="16"/>
        <v>0</v>
      </c>
    </row>
    <row r="967" spans="1:7" ht="21.2" customHeight="1" x14ac:dyDescent="0.25">
      <c r="A967" s="228">
        <v>9781039709515</v>
      </c>
      <c r="B967" s="139" t="s">
        <v>1011</v>
      </c>
      <c r="C967" s="140" t="s">
        <v>50</v>
      </c>
      <c r="D967" s="156"/>
      <c r="E967" s="49">
        <v>18.75</v>
      </c>
      <c r="F967" s="55"/>
      <c r="G967" s="168">
        <f t="shared" si="16"/>
        <v>0</v>
      </c>
    </row>
    <row r="968" spans="1:7" ht="21.2" customHeight="1" x14ac:dyDescent="0.25">
      <c r="A968" s="228">
        <v>9781039705951</v>
      </c>
      <c r="B968" s="139" t="s">
        <v>1012</v>
      </c>
      <c r="C968" s="140" t="s">
        <v>50</v>
      </c>
      <c r="D968" s="156" t="s">
        <v>1040</v>
      </c>
      <c r="E968" s="49">
        <v>19.75</v>
      </c>
      <c r="F968" s="55"/>
      <c r="G968" s="168">
        <f t="shared" si="16"/>
        <v>0</v>
      </c>
    </row>
    <row r="969" spans="1:7" ht="21.2" customHeight="1" x14ac:dyDescent="0.25">
      <c r="A969" s="228">
        <v>9782897628345</v>
      </c>
      <c r="B969" s="139" t="s">
        <v>1013</v>
      </c>
      <c r="C969" s="140" t="s">
        <v>50</v>
      </c>
      <c r="D969" s="156" t="s">
        <v>1040</v>
      </c>
      <c r="E969" s="49">
        <v>17.75</v>
      </c>
      <c r="F969" s="55"/>
      <c r="G969" s="168">
        <f t="shared" si="16"/>
        <v>0</v>
      </c>
    </row>
    <row r="970" spans="1:7" ht="21.2" customHeight="1" x14ac:dyDescent="0.25">
      <c r="A970" s="228">
        <v>9781039704077</v>
      </c>
      <c r="B970" s="139" t="s">
        <v>1014</v>
      </c>
      <c r="C970" s="140" t="s">
        <v>50</v>
      </c>
      <c r="D970" s="156" t="s">
        <v>1040</v>
      </c>
      <c r="E970" s="49">
        <v>23</v>
      </c>
      <c r="F970" s="55"/>
      <c r="G970" s="168">
        <f t="shared" si="16"/>
        <v>0</v>
      </c>
    </row>
    <row r="971" spans="1:7" ht="21.2" customHeight="1" x14ac:dyDescent="0.25">
      <c r="A971" s="228">
        <v>9781443138239</v>
      </c>
      <c r="B971" s="139" t="s">
        <v>1015</v>
      </c>
      <c r="C971" s="140" t="s">
        <v>50</v>
      </c>
      <c r="D971" s="156"/>
      <c r="E971" s="49">
        <v>17.75</v>
      </c>
      <c r="F971" s="55"/>
      <c r="G971" s="168">
        <f t="shared" si="16"/>
        <v>0</v>
      </c>
    </row>
    <row r="972" spans="1:7" ht="21.2" customHeight="1" x14ac:dyDescent="0.25">
      <c r="A972" s="228">
        <v>9782898531064</v>
      </c>
      <c r="B972" s="139" t="s">
        <v>1016</v>
      </c>
      <c r="C972" s="140" t="s">
        <v>50</v>
      </c>
      <c r="D972" s="156" t="s">
        <v>1040</v>
      </c>
      <c r="E972" s="49">
        <v>18.75</v>
      </c>
      <c r="F972" s="55"/>
      <c r="G972" s="168">
        <f t="shared" si="16"/>
        <v>0</v>
      </c>
    </row>
    <row r="973" spans="1:7" ht="21.2" customHeight="1" x14ac:dyDescent="0.25">
      <c r="A973" s="228">
        <v>9781039705418</v>
      </c>
      <c r="B973" s="139" t="s">
        <v>1017</v>
      </c>
      <c r="C973" s="140" t="s">
        <v>50</v>
      </c>
      <c r="D973" s="156"/>
      <c r="E973" s="49">
        <v>18.75</v>
      </c>
      <c r="F973" s="55"/>
      <c r="G973" s="168">
        <f t="shared" si="16"/>
        <v>0</v>
      </c>
    </row>
    <row r="974" spans="1:7" ht="21.2" customHeight="1" x14ac:dyDescent="0.25">
      <c r="A974" s="228">
        <v>9782897627584</v>
      </c>
      <c r="B974" s="139" t="s">
        <v>1018</v>
      </c>
      <c r="C974" s="140" t="s">
        <v>50</v>
      </c>
      <c r="D974" s="156" t="s">
        <v>1040</v>
      </c>
      <c r="E974" s="49">
        <v>15.5</v>
      </c>
      <c r="F974" s="55"/>
      <c r="G974" s="168">
        <f t="shared" si="16"/>
        <v>0</v>
      </c>
    </row>
    <row r="975" spans="1:7" ht="21.2" customHeight="1" x14ac:dyDescent="0.25">
      <c r="A975" s="228">
        <v>9781039703957</v>
      </c>
      <c r="B975" s="139" t="s">
        <v>1019</v>
      </c>
      <c r="C975" s="140" t="s">
        <v>50</v>
      </c>
      <c r="D975" s="156"/>
      <c r="E975" s="49">
        <v>18.75</v>
      </c>
      <c r="F975" s="55"/>
      <c r="G975" s="168">
        <f t="shared" si="16"/>
        <v>0</v>
      </c>
    </row>
    <row r="976" spans="1:7" ht="21.2" customHeight="1" x14ac:dyDescent="0.25">
      <c r="A976" s="228">
        <v>9781913484583</v>
      </c>
      <c r="B976" s="139" t="s">
        <v>1020</v>
      </c>
      <c r="C976" s="140" t="s">
        <v>50</v>
      </c>
      <c r="D976" s="156" t="s">
        <v>1040</v>
      </c>
      <c r="E976" s="49">
        <v>38.75</v>
      </c>
      <c r="F976" s="55"/>
      <c r="G976" s="168">
        <f t="shared" si="16"/>
        <v>0</v>
      </c>
    </row>
    <row r="977" spans="1:7" ht="21.2" customHeight="1" x14ac:dyDescent="0.25">
      <c r="A977" s="228">
        <v>9782898510731</v>
      </c>
      <c r="B977" s="139" t="s">
        <v>1021</v>
      </c>
      <c r="C977" s="140" t="s">
        <v>50</v>
      </c>
      <c r="D977" s="156" t="s">
        <v>1040</v>
      </c>
      <c r="E977" s="49">
        <v>15.5</v>
      </c>
      <c r="F977" s="55"/>
      <c r="G977" s="168">
        <f t="shared" si="16"/>
        <v>0</v>
      </c>
    </row>
    <row r="978" spans="1:7" ht="21.2" customHeight="1" x14ac:dyDescent="0.25">
      <c r="A978" s="228">
        <v>9782897746032</v>
      </c>
      <c r="B978" s="139" t="s">
        <v>1022</v>
      </c>
      <c r="C978" s="140" t="s">
        <v>50</v>
      </c>
      <c r="D978" s="156" t="s">
        <v>1040</v>
      </c>
      <c r="E978" s="49">
        <v>14.5</v>
      </c>
      <c r="F978" s="55"/>
      <c r="G978" s="168">
        <f t="shared" si="16"/>
        <v>0</v>
      </c>
    </row>
    <row r="979" spans="1:7" ht="21.2" customHeight="1" x14ac:dyDescent="0.25">
      <c r="A979" s="228">
        <v>9781773883625</v>
      </c>
      <c r="B979" s="139" t="s">
        <v>1023</v>
      </c>
      <c r="C979" s="140" t="s">
        <v>50</v>
      </c>
      <c r="D979" s="156" t="s">
        <v>1040</v>
      </c>
      <c r="E979" s="49">
        <v>20.75</v>
      </c>
      <c r="F979" s="55"/>
      <c r="G979" s="168">
        <f t="shared" si="16"/>
        <v>0</v>
      </c>
    </row>
    <row r="980" spans="1:7" ht="21.2" customHeight="1" x14ac:dyDescent="0.25">
      <c r="A980" s="228">
        <v>9782898531101</v>
      </c>
      <c r="B980" s="139" t="s">
        <v>1024</v>
      </c>
      <c r="C980" s="140" t="s">
        <v>50</v>
      </c>
      <c r="D980" s="156" t="s">
        <v>1040</v>
      </c>
      <c r="E980" s="49">
        <v>26</v>
      </c>
      <c r="F980" s="55"/>
      <c r="G980" s="168">
        <f t="shared" si="16"/>
        <v>0</v>
      </c>
    </row>
    <row r="981" spans="1:7" ht="21.2" customHeight="1" x14ac:dyDescent="0.25">
      <c r="A981" s="228">
        <v>9781039703643</v>
      </c>
      <c r="B981" s="139" t="s">
        <v>1025</v>
      </c>
      <c r="C981" s="140" t="s">
        <v>50</v>
      </c>
      <c r="D981" s="156" t="s">
        <v>1040</v>
      </c>
      <c r="E981" s="49">
        <v>23</v>
      </c>
      <c r="F981" s="55"/>
      <c r="G981" s="168">
        <f t="shared" si="16"/>
        <v>0</v>
      </c>
    </row>
    <row r="982" spans="1:7" ht="21.2" customHeight="1" x14ac:dyDescent="0.25">
      <c r="A982" s="228">
        <v>9781039710559</v>
      </c>
      <c r="B982" s="139" t="s">
        <v>1026</v>
      </c>
      <c r="C982" s="140" t="s">
        <v>50</v>
      </c>
      <c r="D982" s="156"/>
      <c r="E982" s="49">
        <v>19.75</v>
      </c>
      <c r="F982" s="55"/>
      <c r="G982" s="168">
        <f t="shared" si="16"/>
        <v>0</v>
      </c>
    </row>
    <row r="983" spans="1:7" ht="21.2" customHeight="1" x14ac:dyDescent="0.25">
      <c r="A983" s="228">
        <v>9782764452738</v>
      </c>
      <c r="B983" s="139" t="s">
        <v>1027</v>
      </c>
      <c r="C983" s="140" t="s">
        <v>103</v>
      </c>
      <c r="D983" s="156" t="s">
        <v>1040</v>
      </c>
      <c r="E983" s="49">
        <v>26</v>
      </c>
      <c r="F983" s="55"/>
      <c r="G983" s="168">
        <f t="shared" si="16"/>
        <v>0</v>
      </c>
    </row>
    <row r="984" spans="1:7" ht="21.2" customHeight="1" x14ac:dyDescent="0.25">
      <c r="A984" s="228">
        <v>9781443196369</v>
      </c>
      <c r="B984" s="139" t="s">
        <v>1028</v>
      </c>
      <c r="C984" s="140" t="s">
        <v>103</v>
      </c>
      <c r="D984" s="156" t="s">
        <v>1040</v>
      </c>
      <c r="E984" s="49">
        <v>19.75</v>
      </c>
      <c r="F984" s="55"/>
      <c r="G984" s="168">
        <f t="shared" si="16"/>
        <v>0</v>
      </c>
    </row>
    <row r="985" spans="1:7" ht="21.2" customHeight="1" x14ac:dyDescent="0.25">
      <c r="A985" s="228">
        <v>9782898109171</v>
      </c>
      <c r="B985" s="139" t="s">
        <v>1029</v>
      </c>
      <c r="C985" s="140" t="s">
        <v>103</v>
      </c>
      <c r="D985" s="156" t="s">
        <v>1040</v>
      </c>
      <c r="E985" s="49">
        <v>20.75</v>
      </c>
      <c r="F985" s="55"/>
      <c r="G985" s="168">
        <f t="shared" si="16"/>
        <v>0</v>
      </c>
    </row>
    <row r="986" spans="1:7" ht="21.2" customHeight="1" x14ac:dyDescent="0.25">
      <c r="A986" s="228">
        <v>9781039708204</v>
      </c>
      <c r="B986" s="139" t="s">
        <v>1030</v>
      </c>
      <c r="C986" s="140" t="s">
        <v>103</v>
      </c>
      <c r="D986" s="156" t="s">
        <v>1040</v>
      </c>
      <c r="E986" s="49">
        <v>18.75</v>
      </c>
      <c r="F986" s="55"/>
      <c r="G986" s="168">
        <f t="shared" si="16"/>
        <v>0</v>
      </c>
    </row>
    <row r="987" spans="1:7" ht="21.2" customHeight="1" x14ac:dyDescent="0.25">
      <c r="A987" s="228">
        <v>9782898109805</v>
      </c>
      <c r="B987" s="139" t="s">
        <v>1031</v>
      </c>
      <c r="C987" s="140" t="s">
        <v>103</v>
      </c>
      <c r="D987" s="156" t="s">
        <v>1040</v>
      </c>
      <c r="E987" s="49">
        <v>20.75</v>
      </c>
      <c r="F987" s="55"/>
      <c r="G987" s="168">
        <f t="shared" si="16"/>
        <v>0</v>
      </c>
    </row>
    <row r="988" spans="1:7" ht="21.2" customHeight="1" x14ac:dyDescent="0.25">
      <c r="A988" s="228">
        <v>9781039708136</v>
      </c>
      <c r="B988" s="139" t="s">
        <v>1032</v>
      </c>
      <c r="C988" s="140" t="s">
        <v>103</v>
      </c>
      <c r="D988" s="156"/>
      <c r="E988" s="49">
        <v>18.75</v>
      </c>
      <c r="F988" s="55"/>
      <c r="G988" s="168">
        <f t="shared" si="16"/>
        <v>0</v>
      </c>
    </row>
    <row r="989" spans="1:7" ht="21.2" customHeight="1" x14ac:dyDescent="0.25">
      <c r="A989" s="228">
        <v>9781443194457</v>
      </c>
      <c r="B989" s="139" t="s">
        <v>1033</v>
      </c>
      <c r="C989" s="140" t="s">
        <v>104</v>
      </c>
      <c r="D989" s="156" t="s">
        <v>1040</v>
      </c>
      <c r="E989" s="49">
        <v>15</v>
      </c>
      <c r="F989" s="55"/>
      <c r="G989" s="168">
        <f t="shared" si="16"/>
        <v>0</v>
      </c>
    </row>
    <row r="990" spans="1:7" ht="21.2" customHeight="1" x14ac:dyDescent="0.25">
      <c r="A990" s="228">
        <v>9781443197632</v>
      </c>
      <c r="B990" s="139" t="s">
        <v>1034</v>
      </c>
      <c r="C990" s="140" t="s">
        <v>104</v>
      </c>
      <c r="D990" s="156"/>
      <c r="E990" s="49">
        <v>21</v>
      </c>
      <c r="F990" s="55"/>
      <c r="G990" s="168">
        <f t="shared" si="16"/>
        <v>0</v>
      </c>
    </row>
    <row r="991" spans="1:7" ht="21.2" customHeight="1" x14ac:dyDescent="0.25">
      <c r="A991" s="228">
        <v>9782897743277</v>
      </c>
      <c r="B991" s="139" t="s">
        <v>1035</v>
      </c>
      <c r="C991" s="140" t="s">
        <v>104</v>
      </c>
      <c r="D991" s="156" t="s">
        <v>1040</v>
      </c>
      <c r="E991" s="49">
        <v>14.5</v>
      </c>
      <c r="F991" s="55"/>
      <c r="G991" s="168">
        <f t="shared" si="16"/>
        <v>0</v>
      </c>
    </row>
    <row r="992" spans="1:7" ht="21.2" customHeight="1" x14ac:dyDescent="0.25">
      <c r="A992" s="228">
        <v>9781443173100</v>
      </c>
      <c r="B992" s="139" t="s">
        <v>1036</v>
      </c>
      <c r="C992" s="140" t="s">
        <v>104</v>
      </c>
      <c r="D992" s="156" t="s">
        <v>1040</v>
      </c>
      <c r="E992" s="49">
        <v>17.5</v>
      </c>
      <c r="F992" s="55"/>
      <c r="G992" s="168">
        <f t="shared" si="16"/>
        <v>0</v>
      </c>
    </row>
    <row r="993" spans="1:7" ht="21.2" customHeight="1" x14ac:dyDescent="0.25">
      <c r="A993" s="228">
        <v>9781443177412</v>
      </c>
      <c r="B993" s="139" t="s">
        <v>1037</v>
      </c>
      <c r="C993" s="140" t="s">
        <v>104</v>
      </c>
      <c r="D993" s="156" t="s">
        <v>1040</v>
      </c>
      <c r="E993" s="49">
        <v>19.5</v>
      </c>
      <c r="F993" s="55"/>
      <c r="G993" s="168">
        <f t="shared" si="16"/>
        <v>0</v>
      </c>
    </row>
    <row r="994" spans="1:7" ht="21.2" customHeight="1" x14ac:dyDescent="0.25">
      <c r="A994" s="228">
        <v>9782764449714</v>
      </c>
      <c r="B994" s="139" t="s">
        <v>1038</v>
      </c>
      <c r="C994" s="140" t="s">
        <v>104</v>
      </c>
      <c r="D994" s="156" t="s">
        <v>1040</v>
      </c>
      <c r="E994" s="49">
        <v>18.75</v>
      </c>
      <c r="F994" s="55"/>
      <c r="G994" s="168">
        <f t="shared" si="16"/>
        <v>0</v>
      </c>
    </row>
    <row r="996" spans="1:7" ht="23.25" x14ac:dyDescent="0.35">
      <c r="A996" s="263" t="s">
        <v>98</v>
      </c>
      <c r="B996" s="263"/>
      <c r="C996" s="263"/>
      <c r="D996" s="263"/>
      <c r="E996" s="263"/>
      <c r="F996" s="263"/>
      <c r="G996" s="263"/>
    </row>
  </sheetData>
  <sheetProtection algorithmName="SHA-512" hashValue="NL0hdKI6mP+hSxL3XcnWzO6nH/pwKKFFvNMc5jbxNQq0KOoQmHvXP+dwiMwWcd/3vncjIGO4g81Bh+UM2upKBQ==" saltValue="bRwBeQOVhINPuBQ1p0cX4A==" spinCount="100000" sheet="1" autoFilter="0"/>
  <protectedRanges>
    <protectedRange sqref="F219:F220" name="OrderQty_1"/>
    <protectedRange sqref="F304:F370 F221:F240 F242:F302" name="OrderQty"/>
    <protectedRange sqref="F99:F186 F188:F218" name="OrderQty_2"/>
    <protectedRange sqref="F187 F82:F98" name="OrderQty_1_2_1"/>
  </protectedRanges>
  <autoFilter ref="A80:G80" xr:uid="{00000000-0009-0000-0000-000000000000}"/>
  <sortState xmlns:xlrd2="http://schemas.microsoft.com/office/spreadsheetml/2017/richdata2" ref="A104:G111">
    <sortCondition descending="1" ref="E104:E111"/>
  </sortState>
  <mergeCells count="66">
    <mergeCell ref="A75:G76"/>
    <mergeCell ref="A77:G77"/>
    <mergeCell ref="C78:D78"/>
    <mergeCell ref="E78:G78"/>
    <mergeCell ref="A220:G220"/>
    <mergeCell ref="A98:G98"/>
    <mergeCell ref="A173:G173"/>
    <mergeCell ref="C65:G65"/>
    <mergeCell ref="B68:D68"/>
    <mergeCell ref="B67:D67"/>
    <mergeCell ref="B72:D72"/>
    <mergeCell ref="B70:D70"/>
    <mergeCell ref="B71:D71"/>
    <mergeCell ref="B66:E66"/>
    <mergeCell ref="C61:G63"/>
    <mergeCell ref="A19:G19"/>
    <mergeCell ref="A29:G29"/>
    <mergeCell ref="A31:G31"/>
    <mergeCell ref="A20:G20"/>
    <mergeCell ref="A21:G21"/>
    <mergeCell ref="A22:G22"/>
    <mergeCell ref="A25:G26"/>
    <mergeCell ref="A27:G27"/>
    <mergeCell ref="A38:G38"/>
    <mergeCell ref="D43:F43"/>
    <mergeCell ref="A44:B44"/>
    <mergeCell ref="A43:B43"/>
    <mergeCell ref="D44:F44"/>
    <mergeCell ref="B61:B63"/>
    <mergeCell ref="C50:E50"/>
    <mergeCell ref="A5:G5"/>
    <mergeCell ref="A6:G6"/>
    <mergeCell ref="A8:G8"/>
    <mergeCell ref="A9:G9"/>
    <mergeCell ref="A12:G12"/>
    <mergeCell ref="A51:G51"/>
    <mergeCell ref="A52:G52"/>
    <mergeCell ref="A15:G16"/>
    <mergeCell ref="A17:G17"/>
    <mergeCell ref="A40:G40"/>
    <mergeCell ref="A34:G34"/>
    <mergeCell ref="A36:G36"/>
    <mergeCell ref="A18:G18"/>
    <mergeCell ref="A39:G39"/>
    <mergeCell ref="A42:G42"/>
    <mergeCell ref="A996:G996"/>
    <mergeCell ref="A371:G371"/>
    <mergeCell ref="A303:G303"/>
    <mergeCell ref="A694:G694"/>
    <mergeCell ref="A219:G219"/>
    <mergeCell ref="B73:D73"/>
    <mergeCell ref="A241:G241"/>
    <mergeCell ref="A61:A63"/>
    <mergeCell ref="D47:E47"/>
    <mergeCell ref="C64:G64"/>
    <mergeCell ref="C49:D49"/>
    <mergeCell ref="A60:G60"/>
    <mergeCell ref="C59:G59"/>
    <mergeCell ref="C53:G53"/>
    <mergeCell ref="D57:F57"/>
    <mergeCell ref="A82:G82"/>
    <mergeCell ref="A187:G187"/>
    <mergeCell ref="D56:F56"/>
    <mergeCell ref="A48:B48"/>
    <mergeCell ref="A58:G58"/>
    <mergeCell ref="A47:B47"/>
  </mergeCells>
  <phoneticPr fontId="18" type="noConversion"/>
  <dataValidations xWindow="1052" yWindow="573" count="10">
    <dataValidation type="list" showErrorMessage="1" errorTitle="Yes or No?" error="Please select Yes or No" sqref="B59" xr:uid="{00000000-0002-0000-0000-000000000000}">
      <formula1>"&lt;select&gt;, Yes, No"</formula1>
    </dataValidation>
    <dataValidation showDropDown="1" showErrorMessage="1" error="Please select province or territory" sqref="B49" xr:uid="{00000000-0002-0000-0000-000001000000}"/>
    <dataValidation type="list" showInputMessage="1" showErrorMessage="1" sqref="A39:C39 E39:G39" xr:uid="{00000000-0002-0000-0000-000002000000}">
      <formula1>"BROCKVILLE,CALGARY,MONCTON,SASKATOON,SURREY,TORONTO"</formula1>
    </dataValidation>
    <dataValidation type="whole" showInputMessage="1" showErrorMessage="1" errorTitle="Account Number Required" error="Please enter your school's account number with Scholastic Book Fair." sqref="G44" xr:uid="{00000000-0002-0000-0000-000003000000}">
      <formula1>100</formula1>
      <formula2>9999999999</formula2>
    </dataValidation>
    <dataValidation type="whole" allowBlank="1" showInputMessage="1" showErrorMessage="1" errorTitle="Numbers only" error="Please enter only whole numbers" sqref="F188:F218 F99:F186" xr:uid="{00000000-0002-0000-0000-000004000000}">
      <formula1>0</formula1>
      <formula2>200</formula2>
    </dataValidation>
    <dataValidation type="decimal" allowBlank="1" showInputMessage="1" showErrorMessage="1" prompt="Enter order quantity here." sqref="F694 F304:F371 F221:F240 F242:F302" xr:uid="{00000000-0002-0000-0000-000005000000}">
      <formula1>0</formula1>
      <formula2>200</formula2>
    </dataValidation>
    <dataValidation type="decimal" allowBlank="1" showInputMessage="1" showErrorMessage="1" errorTitle="STOP" error="Do not enter any information here. " sqref="B64" xr:uid="{00000000-0002-0000-0000-000006000000}">
      <formula1>0.01</formula1>
      <formula2>0.09</formula2>
    </dataValidation>
    <dataValidation allowBlank="1" showInputMessage="1" showErrorMessage="1" error="do not enter_x000a_" sqref="G694 G304:G371 G221:G240 G242:G302" xr:uid="{00000000-0002-0000-0000-000007000000}"/>
    <dataValidation allowBlank="1" showInputMessage="1" showErrorMessage="1" promptTitle="Do not modify!" prompt="This field calculates your total per title." sqref="G187 G373:G693 G82 G98" xr:uid="{00000000-0002-0000-0000-000008000000}"/>
    <dataValidation type="whole" allowBlank="1" showInputMessage="1" showErrorMessage="1" errorTitle="Numbers only" error="Please enter only whole numbers." promptTitle="Order quantity" prompt="Enter order quantity here." sqref="F187 F82:F98" xr:uid="{00000000-0002-0000-0000-000009000000}">
      <formula1>0</formula1>
      <formula2>200</formula2>
    </dataValidation>
  </dataValidations>
  <pageMargins left="0" right="0" top="0" bottom="0" header="0" footer="0"/>
  <pageSetup scale="76" fitToHeight="0" orientation="portrait" r:id="rId1"/>
  <headerFooter>
    <oddFooter>&amp;LPage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052" yWindow="573" count="2">
        <x14:dataValidation type="list" showInputMessage="1" showErrorMessage="1" error="Please select one" xr:uid="{00000000-0002-0000-0000-00000A000000}">
          <x14:formula1>
            <xm:f>'drop-down lists'!$A$12:$A$15</xm:f>
          </x14:formula1>
          <xm:sqref>B53</xm:sqref>
        </x14:dataValidation>
        <x14:dataValidation type="list" showErrorMessage="1" errorTitle="Payment method required" error="Please select a payment method." prompt="Select a payment method" xr:uid="{00000000-0002-0000-0000-00000B000000}">
          <x14:formula1>
            <xm:f>'drop-down lists'!$A$1:$A$6</xm:f>
          </x14:formula1>
          <xm:sqref>B61:B63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06"/>
  <sheetViews>
    <sheetView view="pageLayout" zoomScale="115" zoomScaleNormal="100" zoomScalePageLayoutView="115" workbookViewId="0">
      <selection activeCell="A39" sqref="A39:XFD39"/>
    </sheetView>
  </sheetViews>
  <sheetFormatPr defaultColWidth="9" defaultRowHeight="15" x14ac:dyDescent="0.25"/>
  <cols>
    <col min="1" max="1" width="10.140625" style="167" customWidth="1"/>
    <col min="2" max="2" width="18.42578125" style="194" bestFit="1" customWidth="1"/>
    <col min="3" max="3" width="43.28515625" customWidth="1"/>
    <col min="4" max="4" width="8.5703125" style="236" bestFit="1" customWidth="1"/>
    <col min="5" max="5" width="11" style="130" customWidth="1"/>
    <col min="6" max="6" width="8.7109375" style="130" customWidth="1"/>
  </cols>
  <sheetData>
    <row r="1" spans="1:6" ht="16.5" thickBot="1" x14ac:dyDescent="0.3">
      <c r="A1" s="327" t="s">
        <v>62</v>
      </c>
      <c r="B1" s="328"/>
      <c r="C1" s="133" t="str">
        <f>IF([0]!customername="","",[0]!customername)</f>
        <v/>
      </c>
      <c r="D1" s="329" t="s">
        <v>109</v>
      </c>
      <c r="E1" s="330"/>
      <c r="F1" s="331"/>
    </row>
    <row r="2" spans="1:6" ht="16.5" thickBot="1" x14ac:dyDescent="0.3">
      <c r="A2" s="327" t="s">
        <v>63</v>
      </c>
      <c r="B2" s="328"/>
      <c r="C2" s="134" t="str">
        <f>IF([0]!school_name="","",[0]!school_name)</f>
        <v/>
      </c>
      <c r="D2" s="231" t="s">
        <v>64</v>
      </c>
      <c r="E2" s="332" t="str">
        <f>IF([0]!acct_num="","",[0]!acct_num)</f>
        <v/>
      </c>
      <c r="F2" s="332"/>
    </row>
    <row r="3" spans="1:6" ht="16.5" thickBot="1" x14ac:dyDescent="0.3">
      <c r="A3" s="333" t="s">
        <v>65</v>
      </c>
      <c r="B3" s="334"/>
      <c r="C3" s="135" t="str">
        <f>IF([0]!chairperson="","",[0]!chairperson)</f>
        <v/>
      </c>
      <c r="D3" s="232" t="s">
        <v>66</v>
      </c>
      <c r="E3" s="128">
        <f>SUBTOTAL(9,E7:E2696)</f>
        <v>0</v>
      </c>
      <c r="F3" s="136" t="s">
        <v>109</v>
      </c>
    </row>
    <row r="4" spans="1:6" ht="17.649999999999999" customHeight="1" x14ac:dyDescent="0.35">
      <c r="A4" s="165"/>
      <c r="B4" s="191"/>
      <c r="C4" s="137"/>
      <c r="D4" s="233"/>
      <c r="E4" s="129"/>
      <c r="F4" s="129"/>
    </row>
    <row r="5" spans="1:6" ht="21" x14ac:dyDescent="0.35">
      <c r="A5" s="165"/>
      <c r="B5" s="191"/>
      <c r="C5" s="137" t="s">
        <v>109</v>
      </c>
      <c r="D5" s="233"/>
      <c r="E5" s="129"/>
      <c r="F5" s="129"/>
    </row>
    <row r="6" spans="1:6" x14ac:dyDescent="0.25">
      <c r="A6" s="166" t="s">
        <v>67</v>
      </c>
      <c r="B6" s="192" t="s">
        <v>42</v>
      </c>
      <c r="C6" s="162" t="s">
        <v>56</v>
      </c>
      <c r="D6" s="234" t="s">
        <v>68</v>
      </c>
      <c r="E6" s="163" t="s">
        <v>69</v>
      </c>
      <c r="F6" s="138" t="s">
        <v>70</v>
      </c>
    </row>
    <row r="7" spans="1:6" x14ac:dyDescent="0.25">
      <c r="A7" s="164">
        <v>3406883</v>
      </c>
      <c r="B7" s="193">
        <v>9781443174077</v>
      </c>
      <c r="C7" s="157" t="s">
        <v>309</v>
      </c>
      <c r="D7" s="235">
        <v>3062</v>
      </c>
      <c r="E7" s="195" t="str">
        <f>IF(VLOOKUP($B:$B,'F25 Warehouse Sale Product List'!$A:$F,6,FALSE)="","",VLOOKUP($B:$B,'F25 Warehouse Sale Product List'!$A:$F,6,FALSE))</f>
        <v/>
      </c>
      <c r="F7" s="151"/>
    </row>
    <row r="8" spans="1:6" x14ac:dyDescent="0.25">
      <c r="A8" s="164">
        <v>55947750</v>
      </c>
      <c r="B8" s="193">
        <v>9781443194884</v>
      </c>
      <c r="C8" s="157" t="s">
        <v>312</v>
      </c>
      <c r="D8" s="235">
        <v>3062</v>
      </c>
      <c r="E8" s="195" t="str">
        <f>IF(VLOOKUP($B:$B,'F25 Warehouse Sale Product List'!$A:$F,6,FALSE)="","",VLOOKUP($B:$B,'F25 Warehouse Sale Product List'!$A:$F,6,FALSE))</f>
        <v/>
      </c>
      <c r="F8" s="151"/>
    </row>
    <row r="9" spans="1:6" x14ac:dyDescent="0.25">
      <c r="A9" s="164">
        <v>3357599</v>
      </c>
      <c r="B9" s="193">
        <v>9781443169868</v>
      </c>
      <c r="C9" s="157" t="s">
        <v>314</v>
      </c>
      <c r="D9" s="235">
        <v>3062</v>
      </c>
      <c r="E9" s="195" t="str">
        <f>IF(VLOOKUP($B:$B,'F25 Warehouse Sale Product List'!$A:$F,6,FALSE)="","",VLOOKUP($B:$B,'F25 Warehouse Sale Product List'!$A:$F,6,FALSE))</f>
        <v/>
      </c>
      <c r="F9" s="151"/>
    </row>
    <row r="10" spans="1:6" x14ac:dyDescent="0.25">
      <c r="A10" s="164">
        <v>23326247</v>
      </c>
      <c r="B10" s="193">
        <v>9781443197816</v>
      </c>
      <c r="C10" s="157" t="s">
        <v>226</v>
      </c>
      <c r="D10" s="235">
        <v>3062</v>
      </c>
      <c r="E10" s="195" t="str">
        <f>IF(VLOOKUP($B:$B,'F25 Warehouse Sale Product List'!$A:$F,6,FALSE)="","",VLOOKUP($B:$B,'F25 Warehouse Sale Product List'!$A:$F,6,FALSE))</f>
        <v/>
      </c>
      <c r="F10" s="151"/>
    </row>
    <row r="11" spans="1:6" x14ac:dyDescent="0.25">
      <c r="A11" s="164">
        <v>3532935</v>
      </c>
      <c r="B11" s="193">
        <v>9781443180764</v>
      </c>
      <c r="C11" s="157" t="s">
        <v>317</v>
      </c>
      <c r="D11" s="235">
        <v>3062</v>
      </c>
      <c r="E11" s="195" t="str">
        <f>IF(VLOOKUP($B:$B,'F25 Warehouse Sale Product List'!$A:$F,6,FALSE)="","",VLOOKUP($B:$B,'F25 Warehouse Sale Product List'!$A:$F,6,FALSE))</f>
        <v/>
      </c>
      <c r="F11" s="151"/>
    </row>
    <row r="12" spans="1:6" x14ac:dyDescent="0.25">
      <c r="A12" s="164">
        <v>3606144</v>
      </c>
      <c r="B12" s="193">
        <v>9781443185882</v>
      </c>
      <c r="C12" s="157" t="s">
        <v>229</v>
      </c>
      <c r="D12" s="235">
        <v>3062</v>
      </c>
      <c r="E12" s="195" t="str">
        <f>IF(VLOOKUP($B:$B,'F25 Warehouse Sale Product List'!$A:$F,6,FALSE)="","",VLOOKUP($B:$B,'F25 Warehouse Sale Product List'!$A:$F,6,FALSE))</f>
        <v/>
      </c>
      <c r="F12" s="151"/>
    </row>
    <row r="13" spans="1:6" x14ac:dyDescent="0.25">
      <c r="A13" s="164">
        <v>3606178</v>
      </c>
      <c r="B13" s="193">
        <v>9781443185899</v>
      </c>
      <c r="C13" s="157" t="s">
        <v>230</v>
      </c>
      <c r="D13" s="235">
        <v>3062</v>
      </c>
      <c r="E13" s="195" t="str">
        <f>IF(VLOOKUP($B:$B,'F25 Warehouse Sale Product List'!$A:$F,6,FALSE)="","",VLOOKUP($B:$B,'F25 Warehouse Sale Product List'!$A:$F,6,FALSE))</f>
        <v/>
      </c>
      <c r="F13" s="151"/>
    </row>
    <row r="14" spans="1:6" x14ac:dyDescent="0.25">
      <c r="A14" s="164">
        <v>3021665</v>
      </c>
      <c r="B14" s="193">
        <v>9781443153317</v>
      </c>
      <c r="C14" s="157" t="s">
        <v>321</v>
      </c>
      <c r="D14" s="235">
        <v>3062</v>
      </c>
      <c r="E14" s="195" t="str">
        <f>IF(VLOOKUP($B:$B,'F25 Warehouse Sale Product List'!$A:$F,6,FALSE)="","",VLOOKUP($B:$B,'F25 Warehouse Sale Product List'!$A:$F,6,FALSE))</f>
        <v/>
      </c>
      <c r="F14" s="151"/>
    </row>
    <row r="15" spans="1:6" x14ac:dyDescent="0.25">
      <c r="A15" s="164">
        <v>32245020</v>
      </c>
      <c r="B15" s="193">
        <v>9782898530494</v>
      </c>
      <c r="C15" s="157" t="s">
        <v>877</v>
      </c>
      <c r="D15" s="235">
        <v>3063</v>
      </c>
      <c r="E15" s="195" t="str">
        <f>IF(VLOOKUP($B:$B,'F25 Warehouse Sale Product List'!$A:$F,6,FALSE)="","",VLOOKUP($B:$B,'F25 Warehouse Sale Product List'!$A:$F,6,FALSE))</f>
        <v/>
      </c>
      <c r="F15" s="151"/>
    </row>
    <row r="16" spans="1:6" x14ac:dyDescent="0.25">
      <c r="A16" s="164">
        <v>50610931</v>
      </c>
      <c r="B16" s="193">
        <v>9781039701243</v>
      </c>
      <c r="C16" s="157" t="s">
        <v>878</v>
      </c>
      <c r="D16" s="235">
        <v>3063</v>
      </c>
      <c r="E16" s="195" t="str">
        <f>IF(VLOOKUP($B:$B,'F25 Warehouse Sale Product List'!$A:$F,6,FALSE)="","",VLOOKUP($B:$B,'F25 Warehouse Sale Product List'!$A:$F,6,FALSE))</f>
        <v/>
      </c>
      <c r="F16" s="151"/>
    </row>
    <row r="17" spans="1:6" x14ac:dyDescent="0.25">
      <c r="A17" s="164">
        <v>3018109</v>
      </c>
      <c r="B17" s="193">
        <v>9781443153331</v>
      </c>
      <c r="C17" s="157" t="s">
        <v>884</v>
      </c>
      <c r="D17" s="235">
        <v>3063</v>
      </c>
      <c r="E17" s="195" t="str">
        <f>IF(VLOOKUP($B:$B,'F25 Warehouse Sale Product List'!$A:$F,6,FALSE)="","",VLOOKUP($B:$B,'F25 Warehouse Sale Product List'!$A:$F,6,FALSE))</f>
        <v/>
      </c>
      <c r="F17" s="151"/>
    </row>
    <row r="18" spans="1:6" x14ac:dyDescent="0.25">
      <c r="A18" s="164">
        <v>71298267</v>
      </c>
      <c r="B18" s="193">
        <v>9781443193610</v>
      </c>
      <c r="C18" s="157" t="s">
        <v>920</v>
      </c>
      <c r="D18" s="235">
        <v>3063</v>
      </c>
      <c r="E18" s="195" t="str">
        <f>IF(VLOOKUP($B:$B,'F25 Warehouse Sale Product List'!$A:$F,6,FALSE)="","",VLOOKUP($B:$B,'F25 Warehouse Sale Product List'!$A:$F,6,FALSE))</f>
        <v/>
      </c>
      <c r="F18" s="151"/>
    </row>
    <row r="19" spans="1:6" x14ac:dyDescent="0.25">
      <c r="A19" s="164">
        <v>3275395</v>
      </c>
      <c r="B19" s="193">
        <v>9781443168182</v>
      </c>
      <c r="C19" s="157" t="s">
        <v>922</v>
      </c>
      <c r="D19" s="235">
        <v>3063</v>
      </c>
      <c r="E19" s="195" t="str">
        <f>IF(VLOOKUP($B:$B,'F25 Warehouse Sale Product List'!$A:$F,6,FALSE)="","",VLOOKUP($B:$B,'F25 Warehouse Sale Product List'!$A:$F,6,FALSE))</f>
        <v/>
      </c>
      <c r="F19" s="151"/>
    </row>
    <row r="20" spans="1:6" x14ac:dyDescent="0.25">
      <c r="A20" s="164">
        <v>69095406</v>
      </c>
      <c r="B20" s="193">
        <v>9781443198127</v>
      </c>
      <c r="C20" s="157" t="s">
        <v>923</v>
      </c>
      <c r="D20" s="235">
        <v>3063</v>
      </c>
      <c r="E20" s="195" t="str">
        <f>IF(VLOOKUP($B:$B,'F25 Warehouse Sale Product List'!$A:$F,6,FALSE)="","",VLOOKUP($B:$B,'F25 Warehouse Sale Product List'!$A:$F,6,FALSE))</f>
        <v/>
      </c>
      <c r="F20" s="151"/>
    </row>
    <row r="21" spans="1:6" x14ac:dyDescent="0.25">
      <c r="A21" s="164">
        <v>3412195</v>
      </c>
      <c r="B21" s="193">
        <v>9781443174572</v>
      </c>
      <c r="C21" s="157" t="s">
        <v>881</v>
      </c>
      <c r="D21" s="235">
        <v>3064</v>
      </c>
      <c r="E21" s="195" t="str">
        <f>IF(VLOOKUP($B:$B,'F25 Warehouse Sale Product List'!$A:$F,6,FALSE)="","",VLOOKUP($B:$B,'F25 Warehouse Sale Product List'!$A:$F,6,FALSE))</f>
        <v/>
      </c>
      <c r="F21" s="151"/>
    </row>
    <row r="22" spans="1:6" x14ac:dyDescent="0.25">
      <c r="A22" s="164">
        <v>72144636</v>
      </c>
      <c r="B22" s="193">
        <v>9781443195331</v>
      </c>
      <c r="C22" s="157" t="s">
        <v>930</v>
      </c>
      <c r="D22" s="235">
        <v>3064</v>
      </c>
      <c r="E22" s="195" t="str">
        <f>IF(VLOOKUP($B:$B,'F25 Warehouse Sale Product List'!$A:$F,6,FALSE)="","",VLOOKUP($B:$B,'F25 Warehouse Sale Product List'!$A:$F,6,FALSE))</f>
        <v/>
      </c>
      <c r="F22" s="151"/>
    </row>
    <row r="23" spans="1:6" x14ac:dyDescent="0.25">
      <c r="A23" s="164">
        <v>77530190</v>
      </c>
      <c r="B23" s="193">
        <v>9781039701649</v>
      </c>
      <c r="C23" s="157" t="s">
        <v>883</v>
      </c>
      <c r="D23" s="235">
        <v>3064</v>
      </c>
      <c r="E23" s="195" t="str">
        <f>IF(VLOOKUP($B:$B,'F25 Warehouse Sale Product List'!$A:$F,6,FALSE)="","",VLOOKUP($B:$B,'F25 Warehouse Sale Product List'!$A:$F,6,FALSE))</f>
        <v/>
      </c>
      <c r="F23" s="151"/>
    </row>
    <row r="24" spans="1:6" x14ac:dyDescent="0.25">
      <c r="A24" s="164">
        <v>28236929</v>
      </c>
      <c r="B24" s="193">
        <v>9781443190749</v>
      </c>
      <c r="C24" s="157" t="s">
        <v>890</v>
      </c>
      <c r="D24" s="235">
        <v>3064</v>
      </c>
      <c r="E24" s="195" t="str">
        <f>IF(VLOOKUP($B:$B,'F25 Warehouse Sale Product List'!$A:$F,6,FALSE)="","",VLOOKUP($B:$B,'F25 Warehouse Sale Product List'!$A:$F,6,FALSE))</f>
        <v/>
      </c>
      <c r="F24" s="151"/>
    </row>
    <row r="25" spans="1:6" x14ac:dyDescent="0.25">
      <c r="A25" s="164">
        <v>33105459</v>
      </c>
      <c r="B25" s="193">
        <v>9782897627737</v>
      </c>
      <c r="C25" s="157" t="s">
        <v>949</v>
      </c>
      <c r="D25" s="235">
        <v>3064</v>
      </c>
      <c r="E25" s="195" t="str">
        <f>IF(VLOOKUP($B:$B,'F25 Warehouse Sale Product List'!$A:$F,6,FALSE)="","",VLOOKUP($B:$B,'F25 Warehouse Sale Product List'!$A:$F,6,FALSE))</f>
        <v/>
      </c>
      <c r="F25" s="151"/>
    </row>
    <row r="26" spans="1:6" x14ac:dyDescent="0.25">
      <c r="A26" s="164">
        <v>51731153</v>
      </c>
      <c r="B26" s="193">
        <v>9782898451126</v>
      </c>
      <c r="C26" s="157" t="s">
        <v>978</v>
      </c>
      <c r="D26" s="235">
        <v>3064</v>
      </c>
      <c r="E26" s="195" t="str">
        <f>IF(VLOOKUP($B:$B,'F25 Warehouse Sale Product List'!$A:$F,6,FALSE)="","",VLOOKUP($B:$B,'F25 Warehouse Sale Product List'!$A:$F,6,FALSE))</f>
        <v/>
      </c>
      <c r="F26" s="151"/>
    </row>
    <row r="27" spans="1:6" x14ac:dyDescent="0.25">
      <c r="A27" s="164">
        <v>54694546</v>
      </c>
      <c r="B27" s="193">
        <v>9781443198059</v>
      </c>
      <c r="C27" s="157" t="s">
        <v>928</v>
      </c>
      <c r="D27" s="235">
        <v>3065</v>
      </c>
      <c r="E27" s="195" t="str">
        <f>IF(VLOOKUP($B:$B,'F25 Warehouse Sale Product List'!$A:$F,6,FALSE)="","",VLOOKUP($B:$B,'F25 Warehouse Sale Product List'!$A:$F,6,FALSE))</f>
        <v/>
      </c>
      <c r="F27" s="151"/>
    </row>
    <row r="28" spans="1:6" x14ac:dyDescent="0.25">
      <c r="A28" s="164">
        <v>3605336</v>
      </c>
      <c r="B28" s="193">
        <v>9781443185844</v>
      </c>
      <c r="C28" s="157" t="s">
        <v>231</v>
      </c>
      <c r="D28" s="235">
        <v>3065</v>
      </c>
      <c r="E28" s="195" t="str">
        <f>IF(VLOOKUP($B:$B,'F25 Warehouse Sale Product List'!$A:$F,6,FALSE)="","",VLOOKUP($B:$B,'F25 Warehouse Sale Product List'!$A:$F,6,FALSE))</f>
        <v/>
      </c>
      <c r="F28" s="151"/>
    </row>
    <row r="29" spans="1:6" x14ac:dyDescent="0.25">
      <c r="A29" s="164">
        <v>3523497</v>
      </c>
      <c r="B29" s="193">
        <v>9781443180610</v>
      </c>
      <c r="C29" s="157" t="s">
        <v>746</v>
      </c>
      <c r="D29" s="235">
        <v>3065</v>
      </c>
      <c r="E29" s="195" t="str">
        <f>IF(VLOOKUP($B:$B,'F25 Warehouse Sale Product List'!$A:$F,6,FALSE)="","",VLOOKUP($B:$B,'F25 Warehouse Sale Product List'!$A:$F,6,FALSE))</f>
        <v/>
      </c>
      <c r="F29" s="151"/>
    </row>
    <row r="30" spans="1:6" x14ac:dyDescent="0.25">
      <c r="A30" s="164">
        <v>66520713</v>
      </c>
      <c r="B30" s="193">
        <v>9781443198295</v>
      </c>
      <c r="C30" s="157" t="s">
        <v>273</v>
      </c>
      <c r="D30" s="235">
        <v>3072</v>
      </c>
      <c r="E30" s="195" t="str">
        <f>IF(VLOOKUP($B:$B,'F25 Warehouse Sale Product List'!$A:$F,6,FALSE)="","",VLOOKUP($B:$B,'F25 Warehouse Sale Product List'!$A:$F,6,FALSE))</f>
        <v/>
      </c>
      <c r="F30" s="151"/>
    </row>
    <row r="31" spans="1:6" x14ac:dyDescent="0.25">
      <c r="A31" s="164">
        <v>19807400</v>
      </c>
      <c r="B31" s="193">
        <v>9781443198288</v>
      </c>
      <c r="C31" s="157" t="s">
        <v>274</v>
      </c>
      <c r="D31" s="235">
        <v>3072</v>
      </c>
      <c r="E31" s="195" t="str">
        <f>IF(VLOOKUP($B:$B,'F25 Warehouse Sale Product List'!$A:$F,6,FALSE)="","",VLOOKUP($B:$B,'F25 Warehouse Sale Product List'!$A:$F,6,FALSE))</f>
        <v/>
      </c>
      <c r="F31" s="151"/>
    </row>
    <row r="32" spans="1:6" x14ac:dyDescent="0.25">
      <c r="A32" s="164">
        <v>3529651</v>
      </c>
      <c r="B32" s="193">
        <v>9781443180665</v>
      </c>
      <c r="C32" s="157" t="s">
        <v>213</v>
      </c>
      <c r="D32" s="235">
        <v>3072</v>
      </c>
      <c r="E32" s="195" t="str">
        <f>IF(VLOOKUP($B:$B,'F25 Warehouse Sale Product List'!$A:$F,6,FALSE)="","",VLOOKUP($B:$B,'F25 Warehouse Sale Product List'!$A:$F,6,FALSE))</f>
        <v/>
      </c>
      <c r="F32" s="151"/>
    </row>
    <row r="33" spans="1:6" x14ac:dyDescent="0.25">
      <c r="A33" s="164">
        <v>76928628</v>
      </c>
      <c r="B33" s="193">
        <v>9782897519568</v>
      </c>
      <c r="C33" s="157" t="s">
        <v>867</v>
      </c>
      <c r="D33" s="235">
        <v>3072</v>
      </c>
      <c r="E33" s="195" t="str">
        <f>IF(VLOOKUP($B:$B,'F25 Warehouse Sale Product List'!$A:$F,6,FALSE)="","",VLOOKUP($B:$B,'F25 Warehouse Sale Product List'!$A:$F,6,FALSE))</f>
        <v/>
      </c>
      <c r="F33" s="151"/>
    </row>
    <row r="34" spans="1:6" x14ac:dyDescent="0.25">
      <c r="A34" s="164">
        <v>3214690</v>
      </c>
      <c r="B34" s="193">
        <v>9781443164405</v>
      </c>
      <c r="C34" s="157" t="s">
        <v>281</v>
      </c>
      <c r="D34" s="235">
        <v>3072</v>
      </c>
      <c r="E34" s="195" t="str">
        <f>IF(VLOOKUP($B:$B,'F25 Warehouse Sale Product List'!$A:$F,6,FALSE)="","",VLOOKUP($B:$B,'F25 Warehouse Sale Product List'!$A:$F,6,FALSE))</f>
        <v/>
      </c>
      <c r="F34" s="151"/>
    </row>
    <row r="35" spans="1:6" x14ac:dyDescent="0.25">
      <c r="A35" s="164">
        <v>3477404</v>
      </c>
      <c r="B35" s="193">
        <v>9781443177382</v>
      </c>
      <c r="C35" s="157" t="s">
        <v>306</v>
      </c>
      <c r="D35" s="235">
        <v>3072</v>
      </c>
      <c r="E35" s="195" t="str">
        <f>IF(VLOOKUP($B:$B,'F25 Warehouse Sale Product List'!$A:$F,6,FALSE)="","",VLOOKUP($B:$B,'F25 Warehouse Sale Product List'!$A:$F,6,FALSE))</f>
        <v/>
      </c>
      <c r="F35" s="151"/>
    </row>
    <row r="36" spans="1:6" x14ac:dyDescent="0.25">
      <c r="A36" s="164">
        <v>2945056</v>
      </c>
      <c r="B36" s="193">
        <v>9781443149624</v>
      </c>
      <c r="C36" s="157" t="s">
        <v>205</v>
      </c>
      <c r="D36" s="235">
        <v>3072</v>
      </c>
      <c r="E36" s="195" t="str">
        <f>IF(VLOOKUP($B:$B,'F25 Warehouse Sale Product List'!$A:$F,6,FALSE)="","",VLOOKUP($B:$B,'F25 Warehouse Sale Product List'!$A:$F,6,FALSE))</f>
        <v/>
      </c>
      <c r="F36" s="151"/>
    </row>
    <row r="37" spans="1:6" x14ac:dyDescent="0.25">
      <c r="A37" s="164">
        <v>81457348</v>
      </c>
      <c r="B37" s="193">
        <v>9781039701625</v>
      </c>
      <c r="C37" s="157" t="s">
        <v>300</v>
      </c>
      <c r="D37" s="235">
        <v>3073</v>
      </c>
      <c r="E37" s="195" t="str">
        <f>IF(VLOOKUP($B:$B,'F25 Warehouse Sale Product List'!$A:$F,6,FALSE)="","",VLOOKUP($B:$B,'F25 Warehouse Sale Product List'!$A:$F,6,FALSE))</f>
        <v/>
      </c>
      <c r="F37" s="151"/>
    </row>
    <row r="38" spans="1:6" x14ac:dyDescent="0.25">
      <c r="A38" s="164">
        <v>97013010</v>
      </c>
      <c r="B38" s="193">
        <v>9781443198790</v>
      </c>
      <c r="C38" s="157" t="s">
        <v>275</v>
      </c>
      <c r="D38" s="235">
        <v>3073</v>
      </c>
      <c r="E38" s="195" t="str">
        <f>IF(VLOOKUP($B:$B,'F25 Warehouse Sale Product List'!$A:$F,6,FALSE)="","",VLOOKUP($B:$B,'F25 Warehouse Sale Product List'!$A:$F,6,FALSE))</f>
        <v/>
      </c>
      <c r="F38" s="151"/>
    </row>
    <row r="39" spans="1:6" x14ac:dyDescent="0.25">
      <c r="A39" s="164">
        <v>3548180</v>
      </c>
      <c r="B39" s="193">
        <v>9781443181334</v>
      </c>
      <c r="C39" s="157" t="s">
        <v>276</v>
      </c>
      <c r="D39" s="235">
        <v>3073</v>
      </c>
      <c r="E39" s="195" t="str">
        <f>IF(VLOOKUP($B:$B,'F25 Warehouse Sale Product List'!$A:$F,6,FALSE)="","",VLOOKUP($B:$B,'F25 Warehouse Sale Product List'!$A:$F,6,FALSE))</f>
        <v/>
      </c>
      <c r="F39" s="151"/>
    </row>
    <row r="40" spans="1:6" x14ac:dyDescent="0.25">
      <c r="A40" s="164">
        <v>3374113</v>
      </c>
      <c r="B40" s="193">
        <v>9781443173490</v>
      </c>
      <c r="C40" s="157" t="s">
        <v>794</v>
      </c>
      <c r="D40" s="235">
        <v>3073</v>
      </c>
      <c r="E40" s="195" t="str">
        <f>IF(VLOOKUP($B:$B,'F25 Warehouse Sale Product List'!$A:$F,6,FALSE)="","",VLOOKUP($B:$B,'F25 Warehouse Sale Product List'!$A:$F,6,FALSE))</f>
        <v/>
      </c>
      <c r="F40" s="151"/>
    </row>
    <row r="41" spans="1:6" x14ac:dyDescent="0.25">
      <c r="A41" s="164">
        <v>3444239</v>
      </c>
      <c r="B41" s="193">
        <v>9781443176163</v>
      </c>
      <c r="C41" s="157" t="s">
        <v>310</v>
      </c>
      <c r="D41" s="235">
        <v>3073</v>
      </c>
      <c r="E41" s="195" t="str">
        <f>IF(VLOOKUP($B:$B,'F25 Warehouse Sale Product List'!$A:$F,6,FALSE)="","",VLOOKUP($B:$B,'F25 Warehouse Sale Product List'!$A:$F,6,FALSE))</f>
        <v/>
      </c>
      <c r="F41" s="151"/>
    </row>
    <row r="42" spans="1:6" x14ac:dyDescent="0.25">
      <c r="A42" s="164">
        <v>3602613</v>
      </c>
      <c r="B42" s="193">
        <v>9781443185875</v>
      </c>
      <c r="C42" s="157" t="s">
        <v>311</v>
      </c>
      <c r="D42" s="235">
        <v>3073</v>
      </c>
      <c r="E42" s="195" t="str">
        <f>IF(VLOOKUP($B:$B,'F25 Warehouse Sale Product List'!$A:$F,6,FALSE)="","",VLOOKUP($B:$B,'F25 Warehouse Sale Product List'!$A:$F,6,FALSE))</f>
        <v/>
      </c>
      <c r="F42" s="151"/>
    </row>
    <row r="43" spans="1:6" x14ac:dyDescent="0.25">
      <c r="A43" s="164">
        <v>3281748</v>
      </c>
      <c r="B43" s="193">
        <v>9781443168205</v>
      </c>
      <c r="C43" s="157" t="s">
        <v>282</v>
      </c>
      <c r="D43" s="235">
        <v>3073</v>
      </c>
      <c r="E43" s="195" t="str">
        <f>IF(VLOOKUP($B:$B,'F25 Warehouse Sale Product List'!$A:$F,6,FALSE)="","",VLOOKUP($B:$B,'F25 Warehouse Sale Product List'!$A:$F,6,FALSE))</f>
        <v/>
      </c>
      <c r="F43" s="151"/>
    </row>
    <row r="44" spans="1:6" x14ac:dyDescent="0.25">
      <c r="A44" s="164">
        <v>3583988</v>
      </c>
      <c r="B44" s="193">
        <v>9781443185226</v>
      </c>
      <c r="C44" s="157" t="s">
        <v>315</v>
      </c>
      <c r="D44" s="235">
        <v>3073</v>
      </c>
      <c r="E44" s="195" t="str">
        <f>IF(VLOOKUP($B:$B,'F25 Warehouse Sale Product List'!$A:$F,6,FALSE)="","",VLOOKUP($B:$B,'F25 Warehouse Sale Product List'!$A:$F,6,FALSE))</f>
        <v/>
      </c>
      <c r="F44" s="151"/>
    </row>
    <row r="45" spans="1:6" x14ac:dyDescent="0.25">
      <c r="A45" s="164">
        <v>93314508</v>
      </c>
      <c r="B45" s="193">
        <v>9781443197823</v>
      </c>
      <c r="C45" s="157" t="s">
        <v>318</v>
      </c>
      <c r="D45" s="235">
        <v>3073</v>
      </c>
      <c r="E45" s="195" t="str">
        <f>IF(VLOOKUP($B:$B,'F25 Warehouse Sale Product List'!$A:$F,6,FALSE)="","",VLOOKUP($B:$B,'F25 Warehouse Sale Product List'!$A:$F,6,FALSE))</f>
        <v/>
      </c>
      <c r="F45" s="151"/>
    </row>
    <row r="46" spans="1:6" x14ac:dyDescent="0.25">
      <c r="A46" s="164">
        <v>91804807</v>
      </c>
      <c r="B46" s="193">
        <v>9781039702929</v>
      </c>
      <c r="C46" s="157" t="s">
        <v>319</v>
      </c>
      <c r="D46" s="235">
        <v>3073</v>
      </c>
      <c r="E46" s="195" t="str">
        <f>IF(VLOOKUP($B:$B,'F25 Warehouse Sale Product List'!$A:$F,6,FALSE)="","",VLOOKUP($B:$B,'F25 Warehouse Sale Product List'!$A:$F,6,FALSE))</f>
        <v/>
      </c>
      <c r="F46" s="151"/>
    </row>
    <row r="47" spans="1:6" x14ac:dyDescent="0.25">
      <c r="A47" s="164">
        <v>3047398</v>
      </c>
      <c r="B47" s="193">
        <v>9781443154000</v>
      </c>
      <c r="C47" s="157" t="s">
        <v>211</v>
      </c>
      <c r="D47" s="235">
        <v>3074</v>
      </c>
      <c r="E47" s="195" t="str">
        <f>IF(VLOOKUP($B:$B,'F25 Warehouse Sale Product List'!$A:$F,6,FALSE)="","",VLOOKUP($B:$B,'F25 Warehouse Sale Product List'!$A:$F,6,FALSE))</f>
        <v/>
      </c>
      <c r="F47" s="151"/>
    </row>
    <row r="48" spans="1:6" x14ac:dyDescent="0.25">
      <c r="A48" s="164">
        <v>3423746</v>
      </c>
      <c r="B48" s="193">
        <v>9781443174930</v>
      </c>
      <c r="C48" s="157" t="s">
        <v>795</v>
      </c>
      <c r="D48" s="235">
        <v>3074</v>
      </c>
      <c r="E48" s="195" t="str">
        <f>IF(VLOOKUP($B:$B,'F25 Warehouse Sale Product List'!$A:$F,6,FALSE)="","",VLOOKUP($B:$B,'F25 Warehouse Sale Product List'!$A:$F,6,FALSE))</f>
        <v/>
      </c>
      <c r="F48" s="151"/>
    </row>
    <row r="49" spans="1:6" x14ac:dyDescent="0.25">
      <c r="A49" s="164">
        <v>90889323</v>
      </c>
      <c r="B49" s="193">
        <v>9781039703537</v>
      </c>
      <c r="C49" s="157" t="s">
        <v>865</v>
      </c>
      <c r="D49" s="235">
        <v>3074</v>
      </c>
      <c r="E49" s="195" t="str">
        <f>IF(VLOOKUP($B:$B,'F25 Warehouse Sale Product List'!$A:$F,6,FALSE)="","",VLOOKUP($B:$B,'F25 Warehouse Sale Product List'!$A:$F,6,FALSE))</f>
        <v/>
      </c>
      <c r="F49" s="151"/>
    </row>
    <row r="50" spans="1:6" x14ac:dyDescent="0.25">
      <c r="A50" s="164">
        <v>20148015</v>
      </c>
      <c r="B50" s="193">
        <v>9781443197687</v>
      </c>
      <c r="C50" s="157" t="s">
        <v>290</v>
      </c>
      <c r="D50" s="235">
        <v>3074</v>
      </c>
      <c r="E50" s="195" t="str">
        <f>IF(VLOOKUP($B:$B,'F25 Warehouse Sale Product List'!$A:$F,6,FALSE)="","",VLOOKUP($B:$B,'F25 Warehouse Sale Product List'!$A:$F,6,FALSE))</f>
        <v/>
      </c>
      <c r="F50" s="151"/>
    </row>
    <row r="51" spans="1:6" x14ac:dyDescent="0.25">
      <c r="A51" s="164">
        <v>3572022</v>
      </c>
      <c r="B51" s="193">
        <v>9781443181549</v>
      </c>
      <c r="C51" s="157" t="s">
        <v>298</v>
      </c>
      <c r="D51" s="235">
        <v>3074</v>
      </c>
      <c r="E51" s="195" t="str">
        <f>IF(VLOOKUP($B:$B,'F25 Warehouse Sale Product List'!$A:$F,6,FALSE)="","",VLOOKUP($B:$B,'F25 Warehouse Sale Product List'!$A:$F,6,FALSE))</f>
        <v/>
      </c>
      <c r="F51" s="151"/>
    </row>
    <row r="52" spans="1:6" x14ac:dyDescent="0.25">
      <c r="A52" s="164">
        <v>3555531</v>
      </c>
      <c r="B52" s="193">
        <v>9781443181631</v>
      </c>
      <c r="C52" s="157" t="s">
        <v>207</v>
      </c>
      <c r="D52" s="235">
        <v>3082</v>
      </c>
      <c r="E52" s="195" t="str">
        <f>IF(VLOOKUP($B:$B,'F25 Warehouse Sale Product List'!$A:$F,6,FALSE)="","",VLOOKUP($B:$B,'F25 Warehouse Sale Product List'!$A:$F,6,FALSE))</f>
        <v/>
      </c>
      <c r="F52" s="151"/>
    </row>
    <row r="53" spans="1:6" x14ac:dyDescent="0.25">
      <c r="A53" s="164">
        <v>3555557</v>
      </c>
      <c r="B53" s="193">
        <v>9781443181648</v>
      </c>
      <c r="C53" s="157" t="s">
        <v>208</v>
      </c>
      <c r="D53" s="235">
        <v>3082</v>
      </c>
      <c r="E53" s="195" t="str">
        <f>IF(VLOOKUP($B:$B,'F25 Warehouse Sale Product List'!$A:$F,6,FALSE)="","",VLOOKUP($B:$B,'F25 Warehouse Sale Product List'!$A:$F,6,FALSE))</f>
        <v/>
      </c>
      <c r="F53" s="151"/>
    </row>
    <row r="54" spans="1:6" x14ac:dyDescent="0.25">
      <c r="A54" s="164">
        <v>3548164</v>
      </c>
      <c r="B54" s="193">
        <v>9781443181341</v>
      </c>
      <c r="C54" s="157" t="s">
        <v>751</v>
      </c>
      <c r="D54" s="235">
        <v>3082</v>
      </c>
      <c r="E54" s="195" t="str">
        <f>IF(VLOOKUP($B:$B,'F25 Warehouse Sale Product List'!$A:$F,6,FALSE)="","",VLOOKUP($B:$B,'F25 Warehouse Sale Product List'!$A:$F,6,FALSE))</f>
        <v/>
      </c>
      <c r="F54" s="151"/>
    </row>
    <row r="55" spans="1:6" x14ac:dyDescent="0.25">
      <c r="A55" s="164">
        <v>89655597</v>
      </c>
      <c r="B55" s="193">
        <v>9781443187596</v>
      </c>
      <c r="C55" s="157" t="s">
        <v>753</v>
      </c>
      <c r="D55" s="235">
        <v>3082</v>
      </c>
      <c r="E55" s="195" t="str">
        <f>IF(VLOOKUP($B:$B,'F25 Warehouse Sale Product List'!$A:$F,6,FALSE)="","",VLOOKUP($B:$B,'F25 Warehouse Sale Product List'!$A:$F,6,FALSE))</f>
        <v/>
      </c>
      <c r="F55" s="151"/>
    </row>
    <row r="56" spans="1:6" x14ac:dyDescent="0.25">
      <c r="A56" s="164">
        <v>3406750</v>
      </c>
      <c r="B56" s="193">
        <v>9781443174275</v>
      </c>
      <c r="C56" s="157" t="s">
        <v>206</v>
      </c>
      <c r="D56" s="235">
        <v>3082</v>
      </c>
      <c r="E56" s="195" t="str">
        <f>IF(VLOOKUP($B:$B,'F25 Warehouse Sale Product List'!$A:$F,6,FALSE)="","",VLOOKUP($B:$B,'F25 Warehouse Sale Product List'!$A:$F,6,FALSE))</f>
        <v/>
      </c>
      <c r="F56" s="151"/>
    </row>
    <row r="57" spans="1:6" x14ac:dyDescent="0.25">
      <c r="A57" s="164">
        <v>95631510</v>
      </c>
      <c r="B57" s="193">
        <v>9781443198318</v>
      </c>
      <c r="C57" s="157" t="s">
        <v>268</v>
      </c>
      <c r="D57" s="235">
        <v>3082</v>
      </c>
      <c r="E57" s="195" t="str">
        <f>IF(VLOOKUP($B:$B,'F25 Warehouse Sale Product List'!$A:$F,6,FALSE)="","",VLOOKUP($B:$B,'F25 Warehouse Sale Product List'!$A:$F,6,FALSE))</f>
        <v/>
      </c>
      <c r="F57" s="151"/>
    </row>
    <row r="58" spans="1:6" x14ac:dyDescent="0.25">
      <c r="A58" s="164">
        <v>69402515</v>
      </c>
      <c r="B58" s="193">
        <v>9781039701335</v>
      </c>
      <c r="C58" s="157" t="s">
        <v>269</v>
      </c>
      <c r="D58" s="235">
        <v>3082</v>
      </c>
      <c r="E58" s="195" t="str">
        <f>IF(VLOOKUP($B:$B,'F25 Warehouse Sale Product List'!$A:$F,6,FALSE)="","",VLOOKUP($B:$B,'F25 Warehouse Sale Product List'!$A:$F,6,FALSE))</f>
        <v/>
      </c>
      <c r="F58" s="151"/>
    </row>
    <row r="59" spans="1:6" x14ac:dyDescent="0.25">
      <c r="A59" s="164">
        <v>2643171</v>
      </c>
      <c r="B59" s="193">
        <v>9781443134651</v>
      </c>
      <c r="C59" s="157" t="s">
        <v>841</v>
      </c>
      <c r="D59" s="235">
        <v>3082</v>
      </c>
      <c r="E59" s="195" t="str">
        <f>IF(VLOOKUP($B:$B,'F25 Warehouse Sale Product List'!$A:$F,6,FALSE)="","",VLOOKUP($B:$B,'F25 Warehouse Sale Product List'!$A:$F,6,FALSE))</f>
        <v/>
      </c>
      <c r="F59" s="151"/>
    </row>
    <row r="60" spans="1:6" x14ac:dyDescent="0.25">
      <c r="A60" s="164">
        <v>68255965</v>
      </c>
      <c r="B60" s="193">
        <v>9781039708402</v>
      </c>
      <c r="C60" s="157" t="s">
        <v>788</v>
      </c>
      <c r="D60" s="235">
        <v>3083</v>
      </c>
      <c r="E60" s="195" t="str">
        <f>IF(VLOOKUP($B:$B,'F25 Warehouse Sale Product List'!$A:$F,6,FALSE)="","",VLOOKUP($B:$B,'F25 Warehouse Sale Product List'!$A:$F,6,FALSE))</f>
        <v/>
      </c>
      <c r="F60" s="151"/>
    </row>
    <row r="61" spans="1:6" x14ac:dyDescent="0.25">
      <c r="A61" s="164">
        <v>47155451</v>
      </c>
      <c r="B61" s="193">
        <v>9781443195478</v>
      </c>
      <c r="C61" s="157" t="s">
        <v>851</v>
      </c>
      <c r="D61" s="235">
        <v>3083</v>
      </c>
      <c r="E61" s="195" t="str">
        <f>IF(VLOOKUP($B:$B,'F25 Warehouse Sale Product List'!$A:$F,6,FALSE)="","",VLOOKUP($B:$B,'F25 Warehouse Sale Product List'!$A:$F,6,FALSE))</f>
        <v/>
      </c>
      <c r="F61" s="151"/>
    </row>
    <row r="62" spans="1:6" x14ac:dyDescent="0.25">
      <c r="A62" s="164">
        <v>93009142</v>
      </c>
      <c r="B62" s="193">
        <v>9781039706194</v>
      </c>
      <c r="C62" s="157" t="s">
        <v>842</v>
      </c>
      <c r="D62" s="235">
        <v>3083</v>
      </c>
      <c r="E62" s="195" t="str">
        <f>IF(VLOOKUP($B:$B,'F25 Warehouse Sale Product List'!$A:$F,6,FALSE)="","",VLOOKUP($B:$B,'F25 Warehouse Sale Product List'!$A:$F,6,FALSE))</f>
        <v/>
      </c>
      <c r="F62" s="151"/>
    </row>
    <row r="63" spans="1:6" x14ac:dyDescent="0.25">
      <c r="A63" s="164">
        <v>77076413</v>
      </c>
      <c r="B63" s="193">
        <v>9781773884974</v>
      </c>
      <c r="C63" s="157" t="s">
        <v>745</v>
      </c>
      <c r="D63" s="235">
        <v>3083</v>
      </c>
      <c r="E63" s="195" t="str">
        <f>IF(VLOOKUP($B:$B,'F25 Warehouse Sale Product List'!$A:$F,6,FALSE)="","",VLOOKUP($B:$B,'F25 Warehouse Sale Product List'!$A:$F,6,FALSE))</f>
        <v/>
      </c>
      <c r="F63" s="151"/>
    </row>
    <row r="64" spans="1:6" x14ac:dyDescent="0.25">
      <c r="A64" s="164">
        <v>99441333</v>
      </c>
      <c r="B64" s="193">
        <v>9781443195454</v>
      </c>
      <c r="C64" s="157" t="s">
        <v>756</v>
      </c>
      <c r="D64" s="235">
        <v>3083</v>
      </c>
      <c r="E64" s="195" t="str">
        <f>IF(VLOOKUP($B:$B,'F25 Warehouse Sale Product List'!$A:$F,6,FALSE)="","",VLOOKUP($B:$B,'F25 Warehouse Sale Product List'!$A:$F,6,FALSE))</f>
        <v/>
      </c>
      <c r="F64" s="151"/>
    </row>
    <row r="65" spans="1:6" x14ac:dyDescent="0.25">
      <c r="A65" s="164">
        <v>40988865</v>
      </c>
      <c r="B65" s="193">
        <v>9781443199568</v>
      </c>
      <c r="C65" s="157" t="s">
        <v>954</v>
      </c>
      <c r="D65" s="235">
        <v>3084</v>
      </c>
      <c r="E65" s="195" t="str">
        <f>IF(VLOOKUP($B:$B,'F25 Warehouse Sale Product List'!$A:$F,6,FALSE)="","",VLOOKUP($B:$B,'F25 Warehouse Sale Product List'!$A:$F,6,FALSE))</f>
        <v/>
      </c>
      <c r="F65" s="151"/>
    </row>
    <row r="66" spans="1:6" x14ac:dyDescent="0.25">
      <c r="A66" s="164">
        <v>3346154</v>
      </c>
      <c r="B66" s="193">
        <v>9781443170093</v>
      </c>
      <c r="C66" s="157" t="s">
        <v>773</v>
      </c>
      <c r="D66" s="235">
        <v>3084</v>
      </c>
      <c r="E66" s="195" t="str">
        <f>IF(VLOOKUP($B:$B,'F25 Warehouse Sale Product List'!$A:$F,6,FALSE)="","",VLOOKUP($B:$B,'F25 Warehouse Sale Product List'!$A:$F,6,FALSE))</f>
        <v/>
      </c>
      <c r="F66" s="151"/>
    </row>
    <row r="67" spans="1:6" x14ac:dyDescent="0.25">
      <c r="A67" s="164">
        <v>88719356</v>
      </c>
      <c r="B67" s="193">
        <v>9781039701656</v>
      </c>
      <c r="C67" s="157" t="s">
        <v>214</v>
      </c>
      <c r="D67" s="235">
        <v>3084</v>
      </c>
      <c r="E67" s="195" t="str">
        <f>IF(VLOOKUP($B:$B,'F25 Warehouse Sale Product List'!$A:$F,6,FALSE)="","",VLOOKUP($B:$B,'F25 Warehouse Sale Product List'!$A:$F,6,FALSE))</f>
        <v/>
      </c>
      <c r="F67" s="151"/>
    </row>
    <row r="68" spans="1:6" x14ac:dyDescent="0.25">
      <c r="A68" s="164">
        <v>78675362</v>
      </c>
      <c r="B68" s="193">
        <v>9781039709423</v>
      </c>
      <c r="C68" s="157" t="s">
        <v>816</v>
      </c>
      <c r="D68" s="235">
        <v>3084</v>
      </c>
      <c r="E68" s="195" t="str">
        <f>IF(VLOOKUP($B:$B,'F25 Warehouse Sale Product List'!$A:$F,6,FALSE)="","",VLOOKUP($B:$B,'F25 Warehouse Sale Product List'!$A:$F,6,FALSE))</f>
        <v/>
      </c>
      <c r="F68" s="151"/>
    </row>
    <row r="69" spans="1:6" x14ac:dyDescent="0.25">
      <c r="A69" s="164">
        <v>3358290</v>
      </c>
      <c r="B69" s="193">
        <v>9781443173032</v>
      </c>
      <c r="C69" s="157" t="s">
        <v>828</v>
      </c>
      <c r="D69" s="235">
        <v>3084</v>
      </c>
      <c r="E69" s="195" t="str">
        <f>IF(VLOOKUP($B:$B,'F25 Warehouse Sale Product List'!$A:$F,6,FALSE)="","",VLOOKUP($B:$B,'F25 Warehouse Sale Product List'!$A:$F,6,FALSE))</f>
        <v/>
      </c>
      <c r="F69" s="151"/>
    </row>
    <row r="70" spans="1:6" x14ac:dyDescent="0.25">
      <c r="A70" s="164">
        <v>3007912</v>
      </c>
      <c r="B70" s="193">
        <v>9781443153263</v>
      </c>
      <c r="C70" s="157" t="s">
        <v>834</v>
      </c>
      <c r="D70" s="235">
        <v>3084</v>
      </c>
      <c r="E70" s="195" t="str">
        <f>IF(VLOOKUP($B:$B,'F25 Warehouse Sale Product List'!$A:$F,6,FALSE)="","",VLOOKUP($B:$B,'F25 Warehouse Sale Product List'!$A:$F,6,FALSE))</f>
        <v/>
      </c>
      <c r="F70" s="151"/>
    </row>
    <row r="71" spans="1:6" x14ac:dyDescent="0.25">
      <c r="A71" s="164">
        <v>91809292</v>
      </c>
      <c r="B71" s="193">
        <v>9781339012414</v>
      </c>
      <c r="C71" s="157" t="s">
        <v>393</v>
      </c>
      <c r="D71" s="235">
        <v>3102</v>
      </c>
      <c r="E71" s="195" t="str">
        <f>IF(VLOOKUP($B:$B,'F25 Warehouse Sale Product List'!$A:$F,6,FALSE)="","",VLOOKUP($B:$B,'F25 Warehouse Sale Product List'!$A:$F,6,FALSE))</f>
        <v/>
      </c>
      <c r="F71" s="151"/>
    </row>
    <row r="72" spans="1:6" x14ac:dyDescent="0.25">
      <c r="A72" s="164">
        <v>46466155</v>
      </c>
      <c r="B72" s="193">
        <v>9781039701199</v>
      </c>
      <c r="C72" s="157" t="s">
        <v>406</v>
      </c>
      <c r="D72" s="235">
        <v>3102</v>
      </c>
      <c r="E72" s="195" t="str">
        <f>IF(VLOOKUP($B:$B,'F25 Warehouse Sale Product List'!$A:$F,6,FALSE)="","",VLOOKUP($B:$B,'F25 Warehouse Sale Product List'!$A:$F,6,FALSE))</f>
        <v/>
      </c>
      <c r="F72" s="151"/>
    </row>
    <row r="73" spans="1:6" x14ac:dyDescent="0.25">
      <c r="A73" s="164">
        <v>56336629</v>
      </c>
      <c r="B73" s="193">
        <v>9781339006888</v>
      </c>
      <c r="C73" s="157" t="s">
        <v>183</v>
      </c>
      <c r="D73" s="235">
        <v>3102</v>
      </c>
      <c r="E73" s="195" t="str">
        <f>IF(VLOOKUP($B:$B,'F25 Warehouse Sale Product List'!$A:$F,6,FALSE)="","",VLOOKUP($B:$B,'F25 Warehouse Sale Product List'!$A:$F,6,FALSE))</f>
        <v/>
      </c>
      <c r="F73" s="151"/>
    </row>
    <row r="74" spans="1:6" x14ac:dyDescent="0.25">
      <c r="A74" s="164">
        <v>80259328</v>
      </c>
      <c r="B74" s="193">
        <v>9781443193115</v>
      </c>
      <c r="C74" s="157" t="s">
        <v>409</v>
      </c>
      <c r="D74" s="235">
        <v>3103</v>
      </c>
      <c r="E74" s="195" t="str">
        <f>IF(VLOOKUP($B:$B,'F25 Warehouse Sale Product List'!$A:$F,6,FALSE)="","",VLOOKUP($B:$B,'F25 Warehouse Sale Product List'!$A:$F,6,FALSE))</f>
        <v/>
      </c>
      <c r="F74" s="151"/>
    </row>
    <row r="75" spans="1:6" x14ac:dyDescent="0.25">
      <c r="A75" s="164">
        <v>1074476</v>
      </c>
      <c r="B75" s="193">
        <v>9780439120425</v>
      </c>
      <c r="C75" s="157" t="s">
        <v>180</v>
      </c>
      <c r="D75" s="235">
        <v>3103</v>
      </c>
      <c r="E75" s="195" t="str">
        <f>IF(VLOOKUP($B:$B,'F25 Warehouse Sale Product List'!$A:$F,6,FALSE)="","",VLOOKUP($B:$B,'F25 Warehouse Sale Product List'!$A:$F,6,FALSE))</f>
        <v/>
      </c>
      <c r="F75" s="151"/>
    </row>
    <row r="76" spans="1:6" x14ac:dyDescent="0.25">
      <c r="A76" s="164">
        <v>148735</v>
      </c>
      <c r="B76" s="193">
        <v>9780590474139</v>
      </c>
      <c r="C76" s="157" t="s">
        <v>193</v>
      </c>
      <c r="D76" s="235">
        <v>3103</v>
      </c>
      <c r="E76" s="195" t="str">
        <f>IF(VLOOKUP($B:$B,'F25 Warehouse Sale Product List'!$A:$F,6,FALSE)="","",VLOOKUP($B:$B,'F25 Warehouse Sale Product List'!$A:$F,6,FALSE))</f>
        <v/>
      </c>
      <c r="F76" s="151"/>
    </row>
    <row r="77" spans="1:6" x14ac:dyDescent="0.25">
      <c r="A77" s="164">
        <v>50875421</v>
      </c>
      <c r="B77" s="193">
        <v>9781338893182</v>
      </c>
      <c r="C77" s="157" t="s">
        <v>182</v>
      </c>
      <c r="D77" s="235">
        <v>3103</v>
      </c>
      <c r="E77" s="195" t="str">
        <f>IF(VLOOKUP($B:$B,'F25 Warehouse Sale Product List'!$A:$F,6,FALSE)="","",VLOOKUP($B:$B,'F25 Warehouse Sale Product List'!$A:$F,6,FALSE))</f>
        <v/>
      </c>
      <c r="F77" s="151"/>
    </row>
    <row r="78" spans="1:6" x14ac:dyDescent="0.25">
      <c r="A78" s="164">
        <v>18770856</v>
      </c>
      <c r="B78" s="193">
        <v>9781975312817</v>
      </c>
      <c r="C78" s="157" t="s">
        <v>396</v>
      </c>
      <c r="D78" s="235">
        <v>3104</v>
      </c>
      <c r="E78" s="195" t="str">
        <f>IF(VLOOKUP($B:$B,'F25 Warehouse Sale Product List'!$A:$F,6,FALSE)="","",VLOOKUP($B:$B,'F25 Warehouse Sale Product List'!$A:$F,6,FALSE))</f>
        <v/>
      </c>
      <c r="F78" s="151"/>
    </row>
    <row r="79" spans="1:6" x14ac:dyDescent="0.25">
      <c r="A79" s="164">
        <v>95113966</v>
      </c>
      <c r="B79" s="193">
        <v>9781339041391</v>
      </c>
      <c r="C79" s="157" t="s">
        <v>401</v>
      </c>
      <c r="D79" s="235">
        <v>3104</v>
      </c>
      <c r="E79" s="195" t="str">
        <f>IF(VLOOKUP($B:$B,'F25 Warehouse Sale Product List'!$A:$F,6,FALSE)="","",VLOOKUP($B:$B,'F25 Warehouse Sale Product List'!$A:$F,6,FALSE))</f>
        <v/>
      </c>
      <c r="F79" s="151"/>
    </row>
    <row r="80" spans="1:6" x14ac:dyDescent="0.25">
      <c r="A80" s="164">
        <v>79760280</v>
      </c>
      <c r="B80" s="193">
        <v>9780593382462</v>
      </c>
      <c r="C80" s="157" t="s">
        <v>403</v>
      </c>
      <c r="D80" s="235">
        <v>3104</v>
      </c>
      <c r="E80" s="195" t="str">
        <f>IF(VLOOKUP($B:$B,'F25 Warehouse Sale Product List'!$A:$F,6,FALSE)="","",VLOOKUP($B:$B,'F25 Warehouse Sale Product List'!$A:$F,6,FALSE))</f>
        <v/>
      </c>
      <c r="F80" s="151"/>
    </row>
    <row r="81" spans="1:6" x14ac:dyDescent="0.25">
      <c r="A81" s="164">
        <v>30430268</v>
      </c>
      <c r="B81" s="193">
        <v>9780593378472</v>
      </c>
      <c r="C81" s="157" t="s">
        <v>398</v>
      </c>
      <c r="D81" s="235">
        <v>3104</v>
      </c>
      <c r="E81" s="195" t="str">
        <f>IF(VLOOKUP($B:$B,'F25 Warehouse Sale Product List'!$A:$F,6,FALSE)="","",VLOOKUP($B:$B,'F25 Warehouse Sale Product List'!$A:$F,6,FALSE))</f>
        <v/>
      </c>
      <c r="F81" s="151"/>
    </row>
    <row r="82" spans="1:6" x14ac:dyDescent="0.25">
      <c r="A82" s="164">
        <v>76134284</v>
      </c>
      <c r="B82" s="193">
        <v>9781338832686</v>
      </c>
      <c r="C82" s="157" t="s">
        <v>397</v>
      </c>
      <c r="D82" s="235">
        <v>3105</v>
      </c>
      <c r="E82" s="195" t="str">
        <f>IF(VLOOKUP($B:$B,'F25 Warehouse Sale Product List'!$A:$F,6,FALSE)="","",VLOOKUP($B:$B,'F25 Warehouse Sale Product List'!$A:$F,6,FALSE))</f>
        <v/>
      </c>
      <c r="F82" s="151"/>
    </row>
    <row r="83" spans="1:6" x14ac:dyDescent="0.25">
      <c r="A83" s="164">
        <v>94134310</v>
      </c>
      <c r="B83" s="193">
        <v>9781338815351</v>
      </c>
      <c r="C83" s="157" t="s">
        <v>173</v>
      </c>
      <c r="D83" s="235">
        <v>3105</v>
      </c>
      <c r="E83" s="195" t="str">
        <f>IF(VLOOKUP($B:$B,'F25 Warehouse Sale Product List'!$A:$F,6,FALSE)="","",VLOOKUP($B:$B,'F25 Warehouse Sale Product List'!$A:$F,6,FALSE))</f>
        <v/>
      </c>
      <c r="F83" s="151"/>
    </row>
    <row r="84" spans="1:6" x14ac:dyDescent="0.25">
      <c r="A84" s="164">
        <v>14961841</v>
      </c>
      <c r="B84" s="193">
        <v>9781338833720</v>
      </c>
      <c r="C84" s="157" t="s">
        <v>402</v>
      </c>
      <c r="D84" s="235">
        <v>3105</v>
      </c>
      <c r="E84" s="195" t="str">
        <f>IF(VLOOKUP($B:$B,'F25 Warehouse Sale Product List'!$A:$F,6,FALSE)="","",VLOOKUP($B:$B,'F25 Warehouse Sale Product List'!$A:$F,6,FALSE))</f>
        <v/>
      </c>
      <c r="F84" s="151"/>
    </row>
    <row r="85" spans="1:6" x14ac:dyDescent="0.25">
      <c r="A85" s="164">
        <v>33113910</v>
      </c>
      <c r="B85" s="193">
        <v>9781339036564</v>
      </c>
      <c r="C85" s="157" t="s">
        <v>405</v>
      </c>
      <c r="D85" s="235">
        <v>3112</v>
      </c>
      <c r="E85" s="195" t="str">
        <f>IF(VLOOKUP($B:$B,'F25 Warehouse Sale Product List'!$A:$F,6,FALSE)="","",VLOOKUP($B:$B,'F25 Warehouse Sale Product List'!$A:$F,6,FALSE))</f>
        <v/>
      </c>
      <c r="F85" s="151"/>
    </row>
    <row r="86" spans="1:6" x14ac:dyDescent="0.25">
      <c r="A86" s="164">
        <v>12991818</v>
      </c>
      <c r="B86" s="193">
        <v>9781339036557</v>
      </c>
      <c r="C86" s="157" t="s">
        <v>201</v>
      </c>
      <c r="D86" s="235">
        <v>3113</v>
      </c>
      <c r="E86" s="195" t="str">
        <f>IF(VLOOKUP($B:$B,'F25 Warehouse Sale Product List'!$A:$F,6,FALSE)="","",VLOOKUP($B:$B,'F25 Warehouse Sale Product List'!$A:$F,6,FALSE))</f>
        <v/>
      </c>
      <c r="F86" s="151"/>
    </row>
    <row r="87" spans="1:6" x14ac:dyDescent="0.25">
      <c r="A87" s="164">
        <v>15841723</v>
      </c>
      <c r="B87" s="193">
        <v>9781443193139</v>
      </c>
      <c r="C87" s="157" t="s">
        <v>408</v>
      </c>
      <c r="D87" s="235">
        <v>3113</v>
      </c>
      <c r="E87" s="195" t="str">
        <f>IF(VLOOKUP($B:$B,'F25 Warehouse Sale Product List'!$A:$F,6,FALSE)="","",VLOOKUP($B:$B,'F25 Warehouse Sale Product List'!$A:$F,6,FALSE))</f>
        <v/>
      </c>
      <c r="F87" s="151"/>
    </row>
    <row r="88" spans="1:6" x14ac:dyDescent="0.25">
      <c r="A88" s="164">
        <v>78401726</v>
      </c>
      <c r="B88" s="193">
        <v>9781338889055</v>
      </c>
      <c r="C88" s="157" t="s">
        <v>410</v>
      </c>
      <c r="D88" s="235">
        <v>3122</v>
      </c>
      <c r="E88" s="195" t="str">
        <f>IF(VLOOKUP($B:$B,'F25 Warehouse Sale Product List'!$A:$F,6,FALSE)="","",VLOOKUP($B:$B,'F25 Warehouse Sale Product List'!$A:$F,6,FALSE))</f>
        <v/>
      </c>
      <c r="F88" s="151"/>
    </row>
    <row r="89" spans="1:6" x14ac:dyDescent="0.25">
      <c r="A89" s="164">
        <v>70954709</v>
      </c>
      <c r="B89" s="193">
        <v>9781339002880</v>
      </c>
      <c r="C89" s="157" t="s">
        <v>411</v>
      </c>
      <c r="D89" s="235">
        <v>3122</v>
      </c>
      <c r="E89" s="195" t="str">
        <f>IF(VLOOKUP($B:$B,'F25 Warehouse Sale Product List'!$A:$F,6,FALSE)="","",VLOOKUP($B:$B,'F25 Warehouse Sale Product List'!$A:$F,6,FALSE))</f>
        <v/>
      </c>
      <c r="F89" s="151"/>
    </row>
    <row r="90" spans="1:6" x14ac:dyDescent="0.25">
      <c r="A90" s="164">
        <v>26084078</v>
      </c>
      <c r="B90" s="193">
        <v>9780545803526</v>
      </c>
      <c r="C90" s="157" t="s">
        <v>202</v>
      </c>
      <c r="D90" s="235">
        <v>3122</v>
      </c>
      <c r="E90" s="195" t="str">
        <f>IF(VLOOKUP($B:$B,'F25 Warehouse Sale Product List'!$A:$F,6,FALSE)="","",VLOOKUP($B:$B,'F25 Warehouse Sale Product List'!$A:$F,6,FALSE))</f>
        <v/>
      </c>
      <c r="F90" s="151"/>
    </row>
    <row r="91" spans="1:6" x14ac:dyDescent="0.25">
      <c r="A91" s="164">
        <v>3612951</v>
      </c>
      <c r="B91" s="193">
        <v>9781338732399</v>
      </c>
      <c r="C91" s="157" t="s">
        <v>399</v>
      </c>
      <c r="D91" s="235">
        <v>3122</v>
      </c>
      <c r="E91" s="195" t="str">
        <f>IF(VLOOKUP($B:$B,'F25 Warehouse Sale Product List'!$A:$F,6,FALSE)="","",VLOOKUP($B:$B,'F25 Warehouse Sale Product List'!$A:$F,6,FALSE))</f>
        <v/>
      </c>
      <c r="F91" s="151"/>
    </row>
    <row r="92" spans="1:6" x14ac:dyDescent="0.25">
      <c r="A92" s="164">
        <v>48993081</v>
      </c>
      <c r="B92" s="193">
        <v>9781338775891</v>
      </c>
      <c r="C92" s="157" t="s">
        <v>407</v>
      </c>
      <c r="D92" s="235">
        <v>3123</v>
      </c>
      <c r="E92" s="195" t="str">
        <f>IF(VLOOKUP($B:$B,'F25 Warehouse Sale Product List'!$A:$F,6,FALSE)="","",VLOOKUP($B:$B,'F25 Warehouse Sale Product List'!$A:$F,6,FALSE))</f>
        <v/>
      </c>
      <c r="F92" s="151"/>
    </row>
    <row r="93" spans="1:6" x14ac:dyDescent="0.25">
      <c r="A93" s="164">
        <v>58711513</v>
      </c>
      <c r="B93" s="193">
        <v>9781339039237</v>
      </c>
      <c r="C93" s="157" t="s">
        <v>404</v>
      </c>
      <c r="D93" s="235">
        <v>3123</v>
      </c>
      <c r="E93" s="195" t="str">
        <f>IF(VLOOKUP($B:$B,'F25 Warehouse Sale Product List'!$A:$F,6,FALSE)="","",VLOOKUP($B:$B,'F25 Warehouse Sale Product List'!$A:$F,6,FALSE))</f>
        <v/>
      </c>
      <c r="F93" s="151"/>
    </row>
    <row r="94" spans="1:6" x14ac:dyDescent="0.25">
      <c r="A94" s="164">
        <v>55692084</v>
      </c>
      <c r="B94" s="193">
        <v>9781339030753</v>
      </c>
      <c r="C94" s="157" t="s">
        <v>412</v>
      </c>
      <c r="D94" s="235">
        <v>3123</v>
      </c>
      <c r="E94" s="195" t="str">
        <f>IF(VLOOKUP($B:$B,'F25 Warehouse Sale Product List'!$A:$F,6,FALSE)="","",VLOOKUP($B:$B,'F25 Warehouse Sale Product List'!$A:$F,6,FALSE))</f>
        <v/>
      </c>
      <c r="F94" s="151"/>
    </row>
    <row r="95" spans="1:6" x14ac:dyDescent="0.25">
      <c r="A95" s="164">
        <v>97424640</v>
      </c>
      <c r="B95" s="193">
        <v>9781338818796</v>
      </c>
      <c r="C95" s="157" t="s">
        <v>413</v>
      </c>
      <c r="D95" s="235">
        <v>3123</v>
      </c>
      <c r="E95" s="195" t="str">
        <f>IF(VLOOKUP($B:$B,'F25 Warehouse Sale Product List'!$A:$F,6,FALSE)="","",VLOOKUP($B:$B,'F25 Warehouse Sale Product List'!$A:$F,6,FALSE))</f>
        <v/>
      </c>
      <c r="F95" s="151"/>
    </row>
    <row r="96" spans="1:6" x14ac:dyDescent="0.25">
      <c r="A96" s="164">
        <v>56199075</v>
      </c>
      <c r="B96" s="193">
        <v>9781338892635</v>
      </c>
      <c r="C96" s="157" t="s">
        <v>192</v>
      </c>
      <c r="D96" s="235">
        <v>3124</v>
      </c>
      <c r="E96" s="195" t="str">
        <f>IF(VLOOKUP($B:$B,'F25 Warehouse Sale Product List'!$A:$F,6,FALSE)="","",VLOOKUP($B:$B,'F25 Warehouse Sale Product List'!$A:$F,6,FALSE))</f>
        <v/>
      </c>
      <c r="F96" s="151"/>
    </row>
    <row r="97" spans="1:6" x14ac:dyDescent="0.25">
      <c r="A97" s="164">
        <v>67368846</v>
      </c>
      <c r="B97" s="193">
        <v>9781338825183</v>
      </c>
      <c r="C97" s="157" t="s">
        <v>392</v>
      </c>
      <c r="D97" s="235">
        <v>3124</v>
      </c>
      <c r="E97" s="195" t="str">
        <f>IF(VLOOKUP($B:$B,'F25 Warehouse Sale Product List'!$A:$F,6,FALSE)="","",VLOOKUP($B:$B,'F25 Warehouse Sale Product List'!$A:$F,6,FALSE))</f>
        <v/>
      </c>
      <c r="F97" s="151"/>
    </row>
    <row r="98" spans="1:6" x14ac:dyDescent="0.25">
      <c r="A98" s="164">
        <v>17731481</v>
      </c>
      <c r="B98" s="193">
        <v>9781339053752</v>
      </c>
      <c r="C98" s="157" t="s">
        <v>414</v>
      </c>
      <c r="D98" s="235">
        <v>3124</v>
      </c>
      <c r="E98" s="195" t="str">
        <f>IF(VLOOKUP($B:$B,'F25 Warehouse Sale Product List'!$A:$F,6,FALSE)="","",VLOOKUP($B:$B,'F25 Warehouse Sale Product List'!$A:$F,6,FALSE))</f>
        <v/>
      </c>
      <c r="F98" s="151"/>
    </row>
    <row r="99" spans="1:6" x14ac:dyDescent="0.25">
      <c r="A99" s="164">
        <v>38323122</v>
      </c>
      <c r="B99" s="193">
        <v>9780593621080</v>
      </c>
      <c r="C99" s="157" t="s">
        <v>370</v>
      </c>
      <c r="D99" s="235">
        <v>3132</v>
      </c>
      <c r="E99" s="195" t="str">
        <f>IF(VLOOKUP($B:$B,'F25 Warehouse Sale Product List'!$A:$F,6,FALSE)="","",VLOOKUP($B:$B,'F25 Warehouse Sale Product List'!$A:$F,6,FALSE))</f>
        <v/>
      </c>
      <c r="F99" s="151"/>
    </row>
    <row r="100" spans="1:6" x14ac:dyDescent="0.25">
      <c r="A100" s="164">
        <v>53262576</v>
      </c>
      <c r="B100" s="193">
        <v>9781338687255</v>
      </c>
      <c r="C100" s="157" t="s">
        <v>356</v>
      </c>
      <c r="D100" s="235">
        <v>3132</v>
      </c>
      <c r="E100" s="195" t="str">
        <f>IF(VLOOKUP($B:$B,'F25 Warehouse Sale Product List'!$A:$F,6,FALSE)="","",VLOOKUP($B:$B,'F25 Warehouse Sale Product List'!$A:$F,6,FALSE))</f>
        <v/>
      </c>
      <c r="F100" s="151"/>
    </row>
    <row r="101" spans="1:6" x14ac:dyDescent="0.25">
      <c r="A101" s="164">
        <v>60129645</v>
      </c>
      <c r="B101" s="193">
        <v>9781805446248</v>
      </c>
      <c r="C101" s="157" t="s">
        <v>367</v>
      </c>
      <c r="D101" s="235">
        <v>3132</v>
      </c>
      <c r="E101" s="195" t="str">
        <f>IF(VLOOKUP($B:$B,'F25 Warehouse Sale Product List'!$A:$F,6,FALSE)="","",VLOOKUP($B:$B,'F25 Warehouse Sale Product List'!$A:$F,6,FALSE))</f>
        <v/>
      </c>
      <c r="F101" s="151"/>
    </row>
    <row r="102" spans="1:6" x14ac:dyDescent="0.25">
      <c r="A102" s="164">
        <v>79187119</v>
      </c>
      <c r="B102" s="193">
        <v>9781499814057</v>
      </c>
      <c r="C102" s="157" t="s">
        <v>360</v>
      </c>
      <c r="D102" s="235">
        <v>3132</v>
      </c>
      <c r="E102" s="195" t="str">
        <f>IF(VLOOKUP($B:$B,'F25 Warehouse Sale Product List'!$A:$F,6,FALSE)="","",VLOOKUP($B:$B,'F25 Warehouse Sale Product List'!$A:$F,6,FALSE))</f>
        <v/>
      </c>
      <c r="F102" s="151"/>
    </row>
    <row r="103" spans="1:6" x14ac:dyDescent="0.25">
      <c r="A103" s="164">
        <v>42629814</v>
      </c>
      <c r="B103" s="193">
        <v>9781338854046</v>
      </c>
      <c r="C103" s="157" t="s">
        <v>365</v>
      </c>
      <c r="D103" s="235">
        <v>3133</v>
      </c>
      <c r="E103" s="195" t="str">
        <f>IF(VLOOKUP($B:$B,'F25 Warehouse Sale Product List'!$A:$F,6,FALSE)="","",VLOOKUP($B:$B,'F25 Warehouse Sale Product List'!$A:$F,6,FALSE))</f>
        <v/>
      </c>
      <c r="F103" s="151"/>
    </row>
    <row r="104" spans="1:6" x14ac:dyDescent="0.25">
      <c r="A104" s="164">
        <v>39787355</v>
      </c>
      <c r="B104" s="193">
        <v>9781789589184</v>
      </c>
      <c r="C104" s="157" t="s">
        <v>358</v>
      </c>
      <c r="D104" s="235">
        <v>3133</v>
      </c>
      <c r="E104" s="195" t="str">
        <f>IF(VLOOKUP($B:$B,'F25 Warehouse Sale Product List'!$A:$F,6,FALSE)="","",VLOOKUP($B:$B,'F25 Warehouse Sale Product List'!$A:$F,6,FALSE))</f>
        <v/>
      </c>
      <c r="F104" s="151"/>
    </row>
    <row r="105" spans="1:6" x14ac:dyDescent="0.25">
      <c r="A105" s="164">
        <v>66985846</v>
      </c>
      <c r="B105" s="193">
        <v>9781338844764</v>
      </c>
      <c r="C105" s="157" t="s">
        <v>359</v>
      </c>
      <c r="D105" s="235">
        <v>3133</v>
      </c>
      <c r="E105" s="195" t="str">
        <f>IF(VLOOKUP($B:$B,'F25 Warehouse Sale Product List'!$A:$F,6,FALSE)="","",VLOOKUP($B:$B,'F25 Warehouse Sale Product List'!$A:$F,6,FALSE))</f>
        <v/>
      </c>
      <c r="F105" s="151"/>
    </row>
    <row r="106" spans="1:6" x14ac:dyDescent="0.25">
      <c r="A106" s="164">
        <v>80931927</v>
      </c>
      <c r="B106" s="193">
        <v>9781803377445</v>
      </c>
      <c r="C106" s="157" t="s">
        <v>355</v>
      </c>
      <c r="D106" s="235">
        <v>3134</v>
      </c>
      <c r="E106" s="195" t="str">
        <f>IF(VLOOKUP($B:$B,'F25 Warehouse Sale Product List'!$A:$F,6,FALSE)="","",VLOOKUP($B:$B,'F25 Warehouse Sale Product List'!$A:$F,6,FALSE))</f>
        <v/>
      </c>
      <c r="F106" s="151"/>
    </row>
    <row r="107" spans="1:6" x14ac:dyDescent="0.25">
      <c r="A107" s="164">
        <v>66226409</v>
      </c>
      <c r="B107" s="193">
        <v>9780593752548</v>
      </c>
      <c r="C107" s="157" t="s">
        <v>363</v>
      </c>
      <c r="D107" s="235">
        <v>3134</v>
      </c>
      <c r="E107" s="195" t="str">
        <f>IF(VLOOKUP($B:$B,'F25 Warehouse Sale Product List'!$A:$F,6,FALSE)="","",VLOOKUP($B:$B,'F25 Warehouse Sale Product List'!$A:$F,6,FALSE))</f>
        <v/>
      </c>
      <c r="F107" s="151"/>
    </row>
    <row r="108" spans="1:6" x14ac:dyDescent="0.25">
      <c r="A108" s="164">
        <v>55471114</v>
      </c>
      <c r="B108" s="193">
        <v>9781803372600</v>
      </c>
      <c r="C108" s="157" t="s">
        <v>357</v>
      </c>
      <c r="D108" s="235">
        <v>3134</v>
      </c>
      <c r="E108" s="195" t="str">
        <f>IF(VLOOKUP($B:$B,'F25 Warehouse Sale Product List'!$A:$F,6,FALSE)="","",VLOOKUP($B:$B,'F25 Warehouse Sale Product List'!$A:$F,6,FALSE))</f>
        <v/>
      </c>
      <c r="F108" s="151"/>
    </row>
    <row r="109" spans="1:6" x14ac:dyDescent="0.25">
      <c r="A109" s="164">
        <v>63247545</v>
      </c>
      <c r="B109" s="193">
        <v>9781803371542</v>
      </c>
      <c r="C109" s="157" t="s">
        <v>361</v>
      </c>
      <c r="D109" s="235">
        <v>3134</v>
      </c>
      <c r="E109" s="195" t="str">
        <f>IF(VLOOKUP($B:$B,'F25 Warehouse Sale Product List'!$A:$F,6,FALSE)="","",VLOOKUP($B:$B,'F25 Warehouse Sale Product List'!$A:$F,6,FALSE))</f>
        <v/>
      </c>
      <c r="F109" s="151"/>
    </row>
    <row r="110" spans="1:6" x14ac:dyDescent="0.25">
      <c r="A110" s="164">
        <v>45055624</v>
      </c>
      <c r="B110" s="193">
        <v>9781803372204</v>
      </c>
      <c r="C110" s="157" t="s">
        <v>354</v>
      </c>
      <c r="D110" s="235">
        <v>3135</v>
      </c>
      <c r="E110" s="195" t="str">
        <f>IF(VLOOKUP($B:$B,'F25 Warehouse Sale Product List'!$A:$F,6,FALSE)="","",VLOOKUP($B:$B,'F25 Warehouse Sale Product List'!$A:$F,6,FALSE))</f>
        <v/>
      </c>
      <c r="F110" s="151"/>
    </row>
    <row r="111" spans="1:6" x14ac:dyDescent="0.25">
      <c r="A111" s="164">
        <v>70053696</v>
      </c>
      <c r="B111" s="193">
        <v>9781338834123</v>
      </c>
      <c r="C111" s="157" t="s">
        <v>387</v>
      </c>
      <c r="D111" s="235">
        <v>3152</v>
      </c>
      <c r="E111" s="195" t="str">
        <f>IF(VLOOKUP($B:$B,'F25 Warehouse Sale Product List'!$A:$F,6,FALSE)="","",VLOOKUP($B:$B,'F25 Warehouse Sale Product List'!$A:$F,6,FALSE))</f>
        <v/>
      </c>
      <c r="F111" s="151"/>
    </row>
    <row r="112" spans="1:6" x14ac:dyDescent="0.25">
      <c r="A112" s="164">
        <v>21630269</v>
      </c>
      <c r="B112" s="193">
        <v>9781339042169</v>
      </c>
      <c r="C112" s="157" t="s">
        <v>388</v>
      </c>
      <c r="D112" s="235">
        <v>3152</v>
      </c>
      <c r="E112" s="195" t="str">
        <f>IF(VLOOKUP($B:$B,'F25 Warehouse Sale Product List'!$A:$F,6,FALSE)="","",VLOOKUP($B:$B,'F25 Warehouse Sale Product List'!$A:$F,6,FALSE))</f>
        <v/>
      </c>
      <c r="F112" s="151"/>
    </row>
    <row r="113" spans="1:6" x14ac:dyDescent="0.25">
      <c r="A113" s="164">
        <v>34487507</v>
      </c>
      <c r="B113" s="193">
        <v>9781338783513</v>
      </c>
      <c r="C113" s="157" t="s">
        <v>165</v>
      </c>
      <c r="D113" s="235">
        <v>3152</v>
      </c>
      <c r="E113" s="195" t="str">
        <f>IF(VLOOKUP($B:$B,'F25 Warehouse Sale Product List'!$A:$F,6,FALSE)="","",VLOOKUP($B:$B,'F25 Warehouse Sale Product List'!$A:$F,6,FALSE))</f>
        <v/>
      </c>
      <c r="F113" s="151"/>
    </row>
    <row r="114" spans="1:6" x14ac:dyDescent="0.25">
      <c r="A114" s="164">
        <v>75707485</v>
      </c>
      <c r="B114" s="193">
        <v>9781339043319</v>
      </c>
      <c r="C114" s="157" t="s">
        <v>166</v>
      </c>
      <c r="D114" s="235">
        <v>3152</v>
      </c>
      <c r="E114" s="195" t="str">
        <f>IF(VLOOKUP($B:$B,'F25 Warehouse Sale Product List'!$A:$F,6,FALSE)="","",VLOOKUP($B:$B,'F25 Warehouse Sale Product List'!$A:$F,6,FALSE))</f>
        <v/>
      </c>
      <c r="F114" s="151"/>
    </row>
    <row r="115" spans="1:6" x14ac:dyDescent="0.25">
      <c r="A115" s="164">
        <v>45591289</v>
      </c>
      <c r="B115" s="193">
        <v>9781338835427</v>
      </c>
      <c r="C115" s="157" t="s">
        <v>382</v>
      </c>
      <c r="D115" s="235">
        <v>3153</v>
      </c>
      <c r="E115" s="195" t="str">
        <f>IF(VLOOKUP($B:$B,'F25 Warehouse Sale Product List'!$A:$F,6,FALSE)="","",VLOOKUP($B:$B,'F25 Warehouse Sale Product List'!$A:$F,6,FALSE))</f>
        <v/>
      </c>
      <c r="F115" s="151"/>
    </row>
    <row r="116" spans="1:6" x14ac:dyDescent="0.25">
      <c r="A116" s="164">
        <v>35092818</v>
      </c>
      <c r="B116" s="193">
        <v>9781338863482</v>
      </c>
      <c r="C116" s="157" t="s">
        <v>383</v>
      </c>
      <c r="D116" s="235">
        <v>3153</v>
      </c>
      <c r="E116" s="195" t="str">
        <f>IF(VLOOKUP($B:$B,'F25 Warehouse Sale Product List'!$A:$F,6,FALSE)="","",VLOOKUP($B:$B,'F25 Warehouse Sale Product List'!$A:$F,6,FALSE))</f>
        <v/>
      </c>
      <c r="F116" s="151"/>
    </row>
    <row r="117" spans="1:6" x14ac:dyDescent="0.25">
      <c r="A117" s="164">
        <v>18961177</v>
      </c>
      <c r="B117" s="193">
        <v>9781339008608</v>
      </c>
      <c r="C117" s="157" t="s">
        <v>384</v>
      </c>
      <c r="D117" s="235">
        <v>3153</v>
      </c>
      <c r="E117" s="195" t="str">
        <f>IF(VLOOKUP($B:$B,'F25 Warehouse Sale Product List'!$A:$F,6,FALSE)="","",VLOOKUP($B:$B,'F25 Warehouse Sale Product List'!$A:$F,6,FALSE))</f>
        <v/>
      </c>
      <c r="F117" s="151"/>
    </row>
    <row r="118" spans="1:6" x14ac:dyDescent="0.25">
      <c r="A118" s="164">
        <v>77942405</v>
      </c>
      <c r="B118" s="193">
        <v>9781339018102</v>
      </c>
      <c r="C118" s="157" t="s">
        <v>386</v>
      </c>
      <c r="D118" s="235">
        <v>3153</v>
      </c>
      <c r="E118" s="195" t="str">
        <f>IF(VLOOKUP($B:$B,'F25 Warehouse Sale Product List'!$A:$F,6,FALSE)="","",VLOOKUP($B:$B,'F25 Warehouse Sale Product List'!$A:$F,6,FALSE))</f>
        <v/>
      </c>
      <c r="F118" s="151"/>
    </row>
    <row r="119" spans="1:6" x14ac:dyDescent="0.25">
      <c r="A119" s="164">
        <v>98608623</v>
      </c>
      <c r="B119" s="193">
        <v>9781443195843</v>
      </c>
      <c r="C119" s="157" t="s">
        <v>389</v>
      </c>
      <c r="D119" s="235">
        <v>3153</v>
      </c>
      <c r="E119" s="195" t="str">
        <f>IF(VLOOKUP($B:$B,'F25 Warehouse Sale Product List'!$A:$F,6,FALSE)="","",VLOOKUP($B:$B,'F25 Warehouse Sale Product List'!$A:$F,6,FALSE))</f>
        <v/>
      </c>
      <c r="F119" s="151"/>
    </row>
    <row r="120" spans="1:6" x14ac:dyDescent="0.25">
      <c r="A120" s="164">
        <v>27147534</v>
      </c>
      <c r="B120" s="193">
        <v>9781338865561</v>
      </c>
      <c r="C120" s="157" t="s">
        <v>390</v>
      </c>
      <c r="D120" s="235">
        <v>3154</v>
      </c>
      <c r="E120" s="195" t="str">
        <f>IF(VLOOKUP($B:$B,'F25 Warehouse Sale Product List'!$A:$F,6,FALSE)="","",VLOOKUP($B:$B,'F25 Warehouse Sale Product List'!$A:$F,6,FALSE))</f>
        <v/>
      </c>
      <c r="F120" s="151"/>
    </row>
    <row r="121" spans="1:6" x14ac:dyDescent="0.25">
      <c r="A121" s="164">
        <v>68162049</v>
      </c>
      <c r="B121" s="193">
        <v>9781338871418</v>
      </c>
      <c r="C121" s="157" t="s">
        <v>391</v>
      </c>
      <c r="D121" s="235">
        <v>3154</v>
      </c>
      <c r="E121" s="195" t="str">
        <f>IF(VLOOKUP($B:$B,'F25 Warehouse Sale Product List'!$A:$F,6,FALSE)="","",VLOOKUP($B:$B,'F25 Warehouse Sale Product List'!$A:$F,6,FALSE))</f>
        <v/>
      </c>
      <c r="F121" s="151"/>
    </row>
    <row r="122" spans="1:6" x14ac:dyDescent="0.25">
      <c r="A122" s="164">
        <v>45034367</v>
      </c>
      <c r="B122" s="193">
        <v>9781338845099</v>
      </c>
      <c r="C122" s="157" t="s">
        <v>394</v>
      </c>
      <c r="D122" s="235">
        <v>3154</v>
      </c>
      <c r="E122" s="195" t="str">
        <f>IF(VLOOKUP($B:$B,'F25 Warehouse Sale Product List'!$A:$F,6,FALSE)="","",VLOOKUP($B:$B,'F25 Warehouse Sale Product List'!$A:$F,6,FALSE))</f>
        <v/>
      </c>
      <c r="F122" s="151"/>
    </row>
    <row r="123" spans="1:6" x14ac:dyDescent="0.25">
      <c r="A123" s="164">
        <v>67913461</v>
      </c>
      <c r="B123" s="193">
        <v>9781506747040</v>
      </c>
      <c r="C123" s="157" t="s">
        <v>400</v>
      </c>
      <c r="D123" s="235">
        <v>3155</v>
      </c>
      <c r="E123" s="195" t="str">
        <f>IF(VLOOKUP($B:$B,'F25 Warehouse Sale Product List'!$A:$F,6,FALSE)="","",VLOOKUP($B:$B,'F25 Warehouse Sale Product List'!$A:$F,6,FALSE))</f>
        <v/>
      </c>
      <c r="F123" s="151"/>
    </row>
    <row r="124" spans="1:6" x14ac:dyDescent="0.25">
      <c r="A124" s="164">
        <v>39493788</v>
      </c>
      <c r="B124" s="193">
        <v>9781338888232</v>
      </c>
      <c r="C124" s="157" t="s">
        <v>395</v>
      </c>
      <c r="D124" s="235">
        <v>3155</v>
      </c>
      <c r="E124" s="195" t="str">
        <f>IF(VLOOKUP($B:$B,'F25 Warehouse Sale Product List'!$A:$F,6,FALSE)="","",VLOOKUP($B:$B,'F25 Warehouse Sale Product List'!$A:$F,6,FALSE))</f>
        <v/>
      </c>
      <c r="F124" s="151"/>
    </row>
    <row r="125" spans="1:6" x14ac:dyDescent="0.25">
      <c r="A125" s="164">
        <v>14391099</v>
      </c>
      <c r="B125" s="193">
        <v>9781338896862</v>
      </c>
      <c r="C125" s="157" t="s">
        <v>364</v>
      </c>
      <c r="D125" s="235">
        <v>3162</v>
      </c>
      <c r="E125" s="195" t="str">
        <f>IF(VLOOKUP($B:$B,'F25 Warehouse Sale Product List'!$A:$F,6,FALSE)="","",VLOOKUP($B:$B,'F25 Warehouse Sale Product List'!$A:$F,6,FALSE))</f>
        <v/>
      </c>
      <c r="F125" s="151"/>
    </row>
    <row r="126" spans="1:6" x14ac:dyDescent="0.25">
      <c r="A126" s="164">
        <v>50046183</v>
      </c>
      <c r="B126" s="193">
        <v>9781339044347</v>
      </c>
      <c r="C126" s="157" t="s">
        <v>385</v>
      </c>
      <c r="D126" s="235">
        <v>3162</v>
      </c>
      <c r="E126" s="195" t="str">
        <f>IF(VLOOKUP($B:$B,'F25 Warehouse Sale Product List'!$A:$F,6,FALSE)="","",VLOOKUP($B:$B,'F25 Warehouse Sale Product List'!$A:$F,6,FALSE))</f>
        <v/>
      </c>
      <c r="F126" s="151"/>
    </row>
    <row r="127" spans="1:6" x14ac:dyDescent="0.25">
      <c r="A127" s="164">
        <v>54090102</v>
      </c>
      <c r="B127" s="193">
        <v>9781338849318</v>
      </c>
      <c r="C127" s="157" t="s">
        <v>139</v>
      </c>
      <c r="D127" s="235">
        <v>3162</v>
      </c>
      <c r="E127" s="195" t="str">
        <f>IF(VLOOKUP($B:$B,'F25 Warehouse Sale Product List'!$A:$F,6,FALSE)="","",VLOOKUP($B:$B,'F25 Warehouse Sale Product List'!$A:$F,6,FALSE))</f>
        <v/>
      </c>
      <c r="F127" s="151"/>
    </row>
    <row r="128" spans="1:6" x14ac:dyDescent="0.25">
      <c r="A128" s="164">
        <v>37579136</v>
      </c>
      <c r="B128" s="193">
        <v>9781772603347</v>
      </c>
      <c r="C128" s="157" t="s">
        <v>381</v>
      </c>
      <c r="D128" s="235">
        <v>3162</v>
      </c>
      <c r="E128" s="195" t="str">
        <f>IF(VLOOKUP($B:$B,'F25 Warehouse Sale Product List'!$A:$F,6,FALSE)="","",VLOOKUP($B:$B,'F25 Warehouse Sale Product List'!$A:$F,6,FALSE))</f>
        <v/>
      </c>
      <c r="F128" s="151"/>
    </row>
    <row r="129" spans="1:6" x14ac:dyDescent="0.25">
      <c r="A129" s="164">
        <v>76745931</v>
      </c>
      <c r="B129" s="193">
        <v>9781339032504</v>
      </c>
      <c r="C129" s="157" t="s">
        <v>368</v>
      </c>
      <c r="D129" s="235">
        <v>3162</v>
      </c>
      <c r="E129" s="195" t="str">
        <f>IF(VLOOKUP($B:$B,'F25 Warehouse Sale Product List'!$A:$F,6,FALSE)="","",VLOOKUP($B:$B,'F25 Warehouse Sale Product List'!$A:$F,6,FALSE))</f>
        <v/>
      </c>
      <c r="F129" s="151"/>
    </row>
    <row r="130" spans="1:6" x14ac:dyDescent="0.25">
      <c r="A130" s="164">
        <v>88217070</v>
      </c>
      <c r="B130" s="193">
        <v>9781338805932</v>
      </c>
      <c r="C130" s="157" t="s">
        <v>373</v>
      </c>
      <c r="D130" s="235">
        <v>3162</v>
      </c>
      <c r="E130" s="195" t="str">
        <f>IF(VLOOKUP($B:$B,'F25 Warehouse Sale Product List'!$A:$F,6,FALSE)="","",VLOOKUP($B:$B,'F25 Warehouse Sale Product List'!$A:$F,6,FALSE))</f>
        <v/>
      </c>
      <c r="F130" s="151"/>
    </row>
    <row r="131" spans="1:6" x14ac:dyDescent="0.25">
      <c r="A131" s="164">
        <v>34238012</v>
      </c>
      <c r="B131" s="193">
        <v>9781368084802</v>
      </c>
      <c r="C131" s="157" t="s">
        <v>374</v>
      </c>
      <c r="D131" s="235">
        <v>3162</v>
      </c>
      <c r="E131" s="195" t="str">
        <f>IF(VLOOKUP($B:$B,'F25 Warehouse Sale Product List'!$A:$F,6,FALSE)="","",VLOOKUP($B:$B,'F25 Warehouse Sale Product List'!$A:$F,6,FALSE))</f>
        <v/>
      </c>
      <c r="F131" s="151"/>
    </row>
    <row r="132" spans="1:6" x14ac:dyDescent="0.25">
      <c r="A132" s="164">
        <v>25065588</v>
      </c>
      <c r="B132" s="193">
        <v>9781339022338</v>
      </c>
      <c r="C132" s="157" t="s">
        <v>369</v>
      </c>
      <c r="D132" s="235">
        <v>3163</v>
      </c>
      <c r="E132" s="195" t="str">
        <f>IF(VLOOKUP($B:$B,'F25 Warehouse Sale Product List'!$A:$F,6,FALSE)="","",VLOOKUP($B:$B,'F25 Warehouse Sale Product List'!$A:$F,6,FALSE))</f>
        <v/>
      </c>
      <c r="F132" s="151"/>
    </row>
    <row r="133" spans="1:6" x14ac:dyDescent="0.25">
      <c r="A133" s="164">
        <v>3371002</v>
      </c>
      <c r="B133" s="193">
        <v>9781338347227</v>
      </c>
      <c r="C133" s="157" t="s">
        <v>135</v>
      </c>
      <c r="D133" s="235">
        <v>3163</v>
      </c>
      <c r="E133" s="195" t="str">
        <f>IF(VLOOKUP($B:$B,'F25 Warehouse Sale Product List'!$A:$F,6,FALSE)="","",VLOOKUP($B:$B,'F25 Warehouse Sale Product List'!$A:$F,6,FALSE))</f>
        <v/>
      </c>
      <c r="F133" s="151"/>
    </row>
    <row r="134" spans="1:6" x14ac:dyDescent="0.25">
      <c r="A134" s="164">
        <v>81790813</v>
      </c>
      <c r="B134" s="193">
        <v>9781338818857</v>
      </c>
      <c r="C134" s="157" t="s">
        <v>372</v>
      </c>
      <c r="D134" s="235">
        <v>3163</v>
      </c>
      <c r="E134" s="195" t="str">
        <f>IF(VLOOKUP($B:$B,'F25 Warehouse Sale Product List'!$A:$F,6,FALSE)="","",VLOOKUP($B:$B,'F25 Warehouse Sale Product List'!$A:$F,6,FALSE))</f>
        <v/>
      </c>
      <c r="F134" s="151"/>
    </row>
    <row r="135" spans="1:6" x14ac:dyDescent="0.25">
      <c r="A135" s="164">
        <v>82478048</v>
      </c>
      <c r="B135" s="193">
        <v>9781443194037</v>
      </c>
      <c r="C135" s="157" t="s">
        <v>377</v>
      </c>
      <c r="D135" s="235">
        <v>3163</v>
      </c>
      <c r="E135" s="195" t="str">
        <f>IF(VLOOKUP($B:$B,'F25 Warehouse Sale Product List'!$A:$F,6,FALSE)="","",VLOOKUP($B:$B,'F25 Warehouse Sale Product List'!$A:$F,6,FALSE))</f>
        <v/>
      </c>
      <c r="F135" s="151"/>
    </row>
    <row r="136" spans="1:6" x14ac:dyDescent="0.25">
      <c r="A136" s="164">
        <v>26039947</v>
      </c>
      <c r="B136" s="193">
        <v>9781338893403</v>
      </c>
      <c r="C136" s="157" t="s">
        <v>378</v>
      </c>
      <c r="D136" s="235">
        <v>3163</v>
      </c>
      <c r="E136" s="195" t="str">
        <f>IF(VLOOKUP($B:$B,'F25 Warehouse Sale Product List'!$A:$F,6,FALSE)="","",VLOOKUP($B:$B,'F25 Warehouse Sale Product List'!$A:$F,6,FALSE))</f>
        <v/>
      </c>
      <c r="F136" s="151"/>
    </row>
    <row r="137" spans="1:6" x14ac:dyDescent="0.25">
      <c r="A137" s="164">
        <v>16854103</v>
      </c>
      <c r="B137" s="193">
        <v>9781338858785</v>
      </c>
      <c r="C137" s="157" t="s">
        <v>380</v>
      </c>
      <c r="D137" s="235">
        <v>3164</v>
      </c>
      <c r="E137" s="195" t="str">
        <f>IF(VLOOKUP($B:$B,'F25 Warehouse Sale Product List'!$A:$F,6,FALSE)="","",VLOOKUP($B:$B,'F25 Warehouse Sale Product List'!$A:$F,6,FALSE))</f>
        <v/>
      </c>
      <c r="F137" s="151"/>
    </row>
    <row r="138" spans="1:6" x14ac:dyDescent="0.25">
      <c r="A138" s="164">
        <v>95216392</v>
      </c>
      <c r="B138" s="193">
        <v>9781338891928</v>
      </c>
      <c r="C138" s="157" t="s">
        <v>371</v>
      </c>
      <c r="D138" s="235">
        <v>3164</v>
      </c>
      <c r="E138" s="195" t="str">
        <f>IF(VLOOKUP($B:$B,'F25 Warehouse Sale Product List'!$A:$F,6,FALSE)="","",VLOOKUP($B:$B,'F25 Warehouse Sale Product List'!$A:$F,6,FALSE))</f>
        <v/>
      </c>
      <c r="F138" s="151"/>
    </row>
    <row r="139" spans="1:6" x14ac:dyDescent="0.25">
      <c r="A139" s="164">
        <v>3521970</v>
      </c>
      <c r="B139" s="193">
        <v>9781338621082</v>
      </c>
      <c r="C139" s="157" t="s">
        <v>143</v>
      </c>
      <c r="D139" s="235">
        <v>3164</v>
      </c>
      <c r="E139" s="195" t="str">
        <f>IF(VLOOKUP($B:$B,'F25 Warehouse Sale Product List'!$A:$F,6,FALSE)="","",VLOOKUP($B:$B,'F25 Warehouse Sale Product List'!$A:$F,6,FALSE))</f>
        <v/>
      </c>
      <c r="F139" s="151"/>
    </row>
    <row r="140" spans="1:6" x14ac:dyDescent="0.25">
      <c r="A140" s="164">
        <v>62732529</v>
      </c>
      <c r="B140" s="193">
        <v>9781338891065</v>
      </c>
      <c r="C140" s="157" t="s">
        <v>379</v>
      </c>
      <c r="D140" s="235">
        <v>3164</v>
      </c>
      <c r="E140" s="195" t="str">
        <f>IF(VLOOKUP($B:$B,'F25 Warehouse Sale Product List'!$A:$F,6,FALSE)="","",VLOOKUP($B:$B,'F25 Warehouse Sale Product List'!$A:$F,6,FALSE))</f>
        <v/>
      </c>
      <c r="F140" s="151"/>
    </row>
    <row r="141" spans="1:6" x14ac:dyDescent="0.25">
      <c r="A141" s="164">
        <v>68474280</v>
      </c>
      <c r="B141" s="193">
        <v>9781339035338</v>
      </c>
      <c r="C141" s="157" t="s">
        <v>362</v>
      </c>
      <c r="D141" s="235">
        <v>3165</v>
      </c>
      <c r="E141" s="195" t="str">
        <f>IF(VLOOKUP($B:$B,'F25 Warehouse Sale Product List'!$A:$F,6,FALSE)="","",VLOOKUP($B:$B,'F25 Warehouse Sale Product List'!$A:$F,6,FALSE))</f>
        <v/>
      </c>
      <c r="F141" s="151"/>
    </row>
    <row r="142" spans="1:6" x14ac:dyDescent="0.25">
      <c r="A142" s="164">
        <v>93453618</v>
      </c>
      <c r="B142" s="193">
        <v>9781339034485</v>
      </c>
      <c r="C142" s="157" t="s">
        <v>366</v>
      </c>
      <c r="D142" s="235">
        <v>3165</v>
      </c>
      <c r="E142" s="195" t="str">
        <f>IF(VLOOKUP($B:$B,'F25 Warehouse Sale Product List'!$A:$F,6,FALSE)="","",VLOOKUP($B:$B,'F25 Warehouse Sale Product List'!$A:$F,6,FALSE))</f>
        <v/>
      </c>
      <c r="F142" s="151"/>
    </row>
    <row r="143" spans="1:6" x14ac:dyDescent="0.25">
      <c r="A143" s="164">
        <v>52845068</v>
      </c>
      <c r="B143" s="193">
        <v>9781339034751</v>
      </c>
      <c r="C143" s="157" t="s">
        <v>132</v>
      </c>
      <c r="D143" s="235">
        <v>3165</v>
      </c>
      <c r="E143" s="195" t="str">
        <f>IF(VLOOKUP($B:$B,'F25 Warehouse Sale Product List'!$A:$F,6,FALSE)="","",VLOOKUP($B:$B,'F25 Warehouse Sale Product List'!$A:$F,6,FALSE))</f>
        <v/>
      </c>
      <c r="F143" s="151"/>
    </row>
    <row r="144" spans="1:6" x14ac:dyDescent="0.25">
      <c r="A144" s="164">
        <v>66411024</v>
      </c>
      <c r="B144" s="193">
        <v>9781338879117</v>
      </c>
      <c r="C144" s="157" t="s">
        <v>375</v>
      </c>
      <c r="D144" s="235">
        <v>3165</v>
      </c>
      <c r="E144" s="195" t="str">
        <f>IF(VLOOKUP($B:$B,'F25 Warehouse Sale Product List'!$A:$F,6,FALSE)="","",VLOOKUP($B:$B,'F25 Warehouse Sale Product List'!$A:$F,6,FALSE))</f>
        <v/>
      </c>
      <c r="F144" s="151"/>
    </row>
    <row r="145" spans="1:6" x14ac:dyDescent="0.25">
      <c r="A145" s="164">
        <v>33324170</v>
      </c>
      <c r="B145" s="193">
        <v>9781338879131</v>
      </c>
      <c r="C145" s="157" t="s">
        <v>376</v>
      </c>
      <c r="D145" s="235">
        <v>3165</v>
      </c>
      <c r="E145" s="195" t="str">
        <f>IF(VLOOKUP($B:$B,'F25 Warehouse Sale Product List'!$A:$F,6,FALSE)="","",VLOOKUP($B:$B,'F25 Warehouse Sale Product List'!$A:$F,6,FALSE))</f>
        <v/>
      </c>
      <c r="F145" s="151"/>
    </row>
    <row r="146" spans="1:6" x14ac:dyDescent="0.25">
      <c r="A146" s="164">
        <v>90987199</v>
      </c>
      <c r="B146" s="193">
        <v>9781039704183</v>
      </c>
      <c r="C146" s="157" t="s">
        <v>748</v>
      </c>
      <c r="D146" s="235">
        <v>4062</v>
      </c>
      <c r="E146" s="195" t="str">
        <f>IF(VLOOKUP($B:$B,'F25 Warehouse Sale Product List'!$A:$F,6,FALSE)="","",VLOOKUP($B:$B,'F25 Warehouse Sale Product List'!$A:$F,6,FALSE))</f>
        <v/>
      </c>
      <c r="F146" s="151"/>
    </row>
    <row r="147" spans="1:6" x14ac:dyDescent="0.25">
      <c r="A147" s="164">
        <v>87781719</v>
      </c>
      <c r="B147" s="193">
        <v>9781039708440</v>
      </c>
      <c r="C147" s="157" t="s">
        <v>774</v>
      </c>
      <c r="D147" s="235">
        <v>4063</v>
      </c>
      <c r="E147" s="195" t="str">
        <f>IF(VLOOKUP($B:$B,'F25 Warehouse Sale Product List'!$A:$F,6,FALSE)="","",VLOOKUP($B:$B,'F25 Warehouse Sale Product List'!$A:$F,6,FALSE))</f>
        <v/>
      </c>
      <c r="F147" s="151"/>
    </row>
    <row r="148" spans="1:6" x14ac:dyDescent="0.25">
      <c r="A148" s="164">
        <v>3114585</v>
      </c>
      <c r="B148" s="193">
        <v>9781443157520</v>
      </c>
      <c r="C148" s="157" t="s">
        <v>749</v>
      </c>
      <c r="D148" s="235">
        <v>4063</v>
      </c>
      <c r="E148" s="195" t="str">
        <f>IF(VLOOKUP($B:$B,'F25 Warehouse Sale Product List'!$A:$F,6,FALSE)="","",VLOOKUP($B:$B,'F25 Warehouse Sale Product List'!$A:$F,6,FALSE))</f>
        <v/>
      </c>
      <c r="F148" s="151"/>
    </row>
    <row r="149" spans="1:6" x14ac:dyDescent="0.25">
      <c r="A149" s="164">
        <v>73082293</v>
      </c>
      <c r="B149" s="193">
        <v>9781443189217</v>
      </c>
      <c r="C149" s="157" t="s">
        <v>775</v>
      </c>
      <c r="D149" s="235">
        <v>4063</v>
      </c>
      <c r="E149" s="195" t="str">
        <f>IF(VLOOKUP($B:$B,'F25 Warehouse Sale Product List'!$A:$F,6,FALSE)="","",VLOOKUP($B:$B,'F25 Warehouse Sale Product List'!$A:$F,6,FALSE))</f>
        <v/>
      </c>
      <c r="F149" s="151"/>
    </row>
    <row r="150" spans="1:6" x14ac:dyDescent="0.25">
      <c r="A150" s="164">
        <v>79810187</v>
      </c>
      <c r="B150" s="193">
        <v>9781443195461</v>
      </c>
      <c r="C150" s="157" t="s">
        <v>776</v>
      </c>
      <c r="D150" s="235">
        <v>4063</v>
      </c>
      <c r="E150" s="195" t="str">
        <f>IF(VLOOKUP($B:$B,'F25 Warehouse Sale Product List'!$A:$F,6,FALSE)="","",VLOOKUP($B:$B,'F25 Warehouse Sale Product List'!$A:$F,6,FALSE))</f>
        <v/>
      </c>
      <c r="F150" s="151"/>
    </row>
    <row r="151" spans="1:6" x14ac:dyDescent="0.25">
      <c r="A151" s="164">
        <v>29913054</v>
      </c>
      <c r="B151" s="193">
        <v>9781039702998</v>
      </c>
      <c r="C151" s="157" t="s">
        <v>887</v>
      </c>
      <c r="D151" s="235">
        <v>4063</v>
      </c>
      <c r="E151" s="195" t="str">
        <f>IF(VLOOKUP($B:$B,'F25 Warehouse Sale Product List'!$A:$F,6,FALSE)="","",VLOOKUP($B:$B,'F25 Warehouse Sale Product List'!$A:$F,6,FALSE))</f>
        <v/>
      </c>
      <c r="F151" s="151"/>
    </row>
    <row r="152" spans="1:6" x14ac:dyDescent="0.25">
      <c r="A152" s="164">
        <v>47748362</v>
      </c>
      <c r="B152" s="193">
        <v>9781039705531</v>
      </c>
      <c r="C152" s="157" t="s">
        <v>888</v>
      </c>
      <c r="D152" s="235">
        <v>4063</v>
      </c>
      <c r="E152" s="195" t="str">
        <f>IF(VLOOKUP($B:$B,'F25 Warehouse Sale Product List'!$A:$F,6,FALSE)="","",VLOOKUP($B:$B,'F25 Warehouse Sale Product List'!$A:$F,6,FALSE))</f>
        <v/>
      </c>
      <c r="F152" s="151"/>
    </row>
    <row r="153" spans="1:6" x14ac:dyDescent="0.25">
      <c r="A153" s="164">
        <v>22060716</v>
      </c>
      <c r="B153" s="193">
        <v>9781443193580</v>
      </c>
      <c r="C153" s="157" t="s">
        <v>818</v>
      </c>
      <c r="D153" s="235">
        <v>4064</v>
      </c>
      <c r="E153" s="195" t="str">
        <f>IF(VLOOKUP($B:$B,'F25 Warehouse Sale Product List'!$A:$F,6,FALSE)="","",VLOOKUP($B:$B,'F25 Warehouse Sale Product List'!$A:$F,6,FALSE))</f>
        <v/>
      </c>
      <c r="F153" s="151"/>
    </row>
    <row r="154" spans="1:6" x14ac:dyDescent="0.25">
      <c r="A154" s="164">
        <v>52561891</v>
      </c>
      <c r="B154" s="193">
        <v>9781443199445</v>
      </c>
      <c r="C154" s="157" t="s">
        <v>906</v>
      </c>
      <c r="D154" s="235">
        <v>4064</v>
      </c>
      <c r="E154" s="195" t="str">
        <f>IF(VLOOKUP($B:$B,'F25 Warehouse Sale Product List'!$A:$F,6,FALSE)="","",VLOOKUP($B:$B,'F25 Warehouse Sale Product List'!$A:$F,6,FALSE))</f>
        <v/>
      </c>
      <c r="F154" s="151"/>
    </row>
    <row r="155" spans="1:6" x14ac:dyDescent="0.25">
      <c r="A155" s="164">
        <v>68927874</v>
      </c>
      <c r="B155" s="193">
        <v>9781039703520</v>
      </c>
      <c r="C155" s="157" t="s">
        <v>942</v>
      </c>
      <c r="D155" s="235">
        <v>4064</v>
      </c>
      <c r="E155" s="195" t="str">
        <f>IF(VLOOKUP($B:$B,'F25 Warehouse Sale Product List'!$A:$F,6,FALSE)="","",VLOOKUP($B:$B,'F25 Warehouse Sale Product List'!$A:$F,6,FALSE))</f>
        <v/>
      </c>
      <c r="F155" s="151"/>
    </row>
    <row r="156" spans="1:6" x14ac:dyDescent="0.25">
      <c r="A156" s="164">
        <v>78586022</v>
      </c>
      <c r="B156" s="193">
        <v>9781039709386</v>
      </c>
      <c r="C156" s="157" t="s">
        <v>943</v>
      </c>
      <c r="D156" s="235">
        <v>4064</v>
      </c>
      <c r="E156" s="195" t="str">
        <f>IF(VLOOKUP($B:$B,'F25 Warehouse Sale Product List'!$A:$F,6,FALSE)="","",VLOOKUP($B:$B,'F25 Warehouse Sale Product List'!$A:$F,6,FALSE))</f>
        <v/>
      </c>
      <c r="F156" s="151"/>
    </row>
    <row r="157" spans="1:6" x14ac:dyDescent="0.25">
      <c r="A157" s="164">
        <v>80618612</v>
      </c>
      <c r="B157" s="193">
        <v>9781039702370</v>
      </c>
      <c r="C157" s="157" t="s">
        <v>879</v>
      </c>
      <c r="D157" s="235">
        <v>4073</v>
      </c>
      <c r="E157" s="195" t="str">
        <f>IF(VLOOKUP($B:$B,'F25 Warehouse Sale Product List'!$A:$F,6,FALSE)="","",VLOOKUP($B:$B,'F25 Warehouse Sale Product List'!$A:$F,6,FALSE))</f>
        <v/>
      </c>
      <c r="F157" s="151"/>
    </row>
    <row r="158" spans="1:6" x14ac:dyDescent="0.25">
      <c r="A158" s="164">
        <v>50100205</v>
      </c>
      <c r="B158" s="193">
        <v>9781039702912</v>
      </c>
      <c r="C158" s="157" t="s">
        <v>895</v>
      </c>
      <c r="D158" s="235">
        <v>4073</v>
      </c>
      <c r="E158" s="195" t="str">
        <f>IF(VLOOKUP($B:$B,'F25 Warehouse Sale Product List'!$A:$F,6,FALSE)="","",VLOOKUP($B:$B,'F25 Warehouse Sale Product List'!$A:$F,6,FALSE))</f>
        <v/>
      </c>
      <c r="F158" s="151"/>
    </row>
    <row r="159" spans="1:6" x14ac:dyDescent="0.25">
      <c r="A159" s="164">
        <v>3483104</v>
      </c>
      <c r="B159" s="193">
        <v>9781443177948</v>
      </c>
      <c r="C159" s="157" t="s">
        <v>316</v>
      </c>
      <c r="D159" s="235">
        <v>4073</v>
      </c>
      <c r="E159" s="195" t="str">
        <f>IF(VLOOKUP($B:$B,'F25 Warehouse Sale Product List'!$A:$F,6,FALSE)="","",VLOOKUP($B:$B,'F25 Warehouse Sale Product List'!$A:$F,6,FALSE))</f>
        <v/>
      </c>
      <c r="F159" s="151"/>
    </row>
    <row r="160" spans="1:6" x14ac:dyDescent="0.25">
      <c r="A160" s="164">
        <v>16870686</v>
      </c>
      <c r="B160" s="193">
        <v>9781039700734</v>
      </c>
      <c r="C160" s="157" t="s">
        <v>939</v>
      </c>
      <c r="D160" s="235">
        <v>4073</v>
      </c>
      <c r="E160" s="195" t="str">
        <f>IF(VLOOKUP($B:$B,'F25 Warehouse Sale Product List'!$A:$F,6,FALSE)="","",VLOOKUP($B:$B,'F25 Warehouse Sale Product List'!$A:$F,6,FALSE))</f>
        <v/>
      </c>
      <c r="F160" s="151"/>
    </row>
    <row r="161" spans="1:6" x14ac:dyDescent="0.25">
      <c r="A161" s="164">
        <v>3075969</v>
      </c>
      <c r="B161" s="193">
        <v>9781443155014</v>
      </c>
      <c r="C161" s="157" t="s">
        <v>950</v>
      </c>
      <c r="D161" s="235">
        <v>4073</v>
      </c>
      <c r="E161" s="195" t="str">
        <f>IF(VLOOKUP($B:$B,'F25 Warehouse Sale Product List'!$A:$F,6,FALSE)="","",VLOOKUP($B:$B,'F25 Warehouse Sale Product List'!$A:$F,6,FALSE))</f>
        <v/>
      </c>
      <c r="F161" s="151"/>
    </row>
    <row r="162" spans="1:6" x14ac:dyDescent="0.25">
      <c r="A162" s="164">
        <v>96519771</v>
      </c>
      <c r="B162" s="193">
        <v>9781039700789</v>
      </c>
      <c r="C162" s="157" t="s">
        <v>976</v>
      </c>
      <c r="D162" s="235">
        <v>4073</v>
      </c>
      <c r="E162" s="195" t="str">
        <f>IF(VLOOKUP($B:$B,'F25 Warehouse Sale Product List'!$A:$F,6,FALSE)="","",VLOOKUP($B:$B,'F25 Warehouse Sale Product List'!$A:$F,6,FALSE))</f>
        <v/>
      </c>
      <c r="F162" s="151"/>
    </row>
    <row r="163" spans="1:6" x14ac:dyDescent="0.25">
      <c r="A163" s="164">
        <v>3528588</v>
      </c>
      <c r="B163" s="193">
        <v>9781443182096</v>
      </c>
      <c r="C163" s="157" t="s">
        <v>880</v>
      </c>
      <c r="D163" s="235">
        <v>4074</v>
      </c>
      <c r="E163" s="195" t="str">
        <f>IF(VLOOKUP($B:$B,'F25 Warehouse Sale Product List'!$A:$F,6,FALSE)="","",VLOOKUP($B:$B,'F25 Warehouse Sale Product List'!$A:$F,6,FALSE))</f>
        <v/>
      </c>
      <c r="F163" s="151"/>
    </row>
    <row r="164" spans="1:6" x14ac:dyDescent="0.25">
      <c r="A164" s="164">
        <v>3602548</v>
      </c>
      <c r="B164" s="193">
        <v>9781443185790</v>
      </c>
      <c r="C164" s="157" t="s">
        <v>902</v>
      </c>
      <c r="D164" s="235">
        <v>4074</v>
      </c>
      <c r="E164" s="195" t="str">
        <f>IF(VLOOKUP($B:$B,'F25 Warehouse Sale Product List'!$A:$F,6,FALSE)="","",VLOOKUP($B:$B,'F25 Warehouse Sale Product List'!$A:$F,6,FALSE))</f>
        <v/>
      </c>
      <c r="F164" s="151"/>
    </row>
    <row r="165" spans="1:6" x14ac:dyDescent="0.25">
      <c r="A165" s="164">
        <v>55374296</v>
      </c>
      <c r="B165" s="193">
        <v>9781443187206</v>
      </c>
      <c r="C165" s="157" t="s">
        <v>903</v>
      </c>
      <c r="D165" s="235">
        <v>4074</v>
      </c>
      <c r="E165" s="195" t="str">
        <f>IF(VLOOKUP($B:$B,'F25 Warehouse Sale Product List'!$A:$F,6,FALSE)="","",VLOOKUP($B:$B,'F25 Warehouse Sale Product List'!$A:$F,6,FALSE))</f>
        <v/>
      </c>
      <c r="F165" s="151"/>
    </row>
    <row r="166" spans="1:6" x14ac:dyDescent="0.25">
      <c r="A166" s="164">
        <v>27531668</v>
      </c>
      <c r="B166" s="193">
        <v>9781443191227</v>
      </c>
      <c r="C166" s="157" t="s">
        <v>904</v>
      </c>
      <c r="D166" s="235">
        <v>4074</v>
      </c>
      <c r="E166" s="195" t="str">
        <f>IF(VLOOKUP($B:$B,'F25 Warehouse Sale Product List'!$A:$F,6,FALSE)="","",VLOOKUP($B:$B,'F25 Warehouse Sale Product List'!$A:$F,6,FALSE))</f>
        <v/>
      </c>
      <c r="F166" s="151"/>
    </row>
    <row r="167" spans="1:6" x14ac:dyDescent="0.25">
      <c r="A167" s="164">
        <v>13377984</v>
      </c>
      <c r="B167" s="193">
        <v>9781443197601</v>
      </c>
      <c r="C167" s="157" t="s">
        <v>905</v>
      </c>
      <c r="D167" s="235">
        <v>4074</v>
      </c>
      <c r="E167" s="195" t="str">
        <f>IF(VLOOKUP($B:$B,'F25 Warehouse Sale Product List'!$A:$F,6,FALSE)="","",VLOOKUP($B:$B,'F25 Warehouse Sale Product List'!$A:$F,6,FALSE))</f>
        <v/>
      </c>
      <c r="F167" s="151"/>
    </row>
    <row r="168" spans="1:6" x14ac:dyDescent="0.25">
      <c r="A168" s="164">
        <v>35686963</v>
      </c>
      <c r="B168" s="193">
        <v>9781443189156</v>
      </c>
      <c r="C168" s="157" t="s">
        <v>742</v>
      </c>
      <c r="D168" s="235">
        <v>4074</v>
      </c>
      <c r="E168" s="195" t="str">
        <f>IF(VLOOKUP($B:$B,'F25 Warehouse Sale Product List'!$A:$F,6,FALSE)="","",VLOOKUP($B:$B,'F25 Warehouse Sale Product List'!$A:$F,6,FALSE))</f>
        <v/>
      </c>
      <c r="F168" s="151"/>
    </row>
    <row r="169" spans="1:6" x14ac:dyDescent="0.25">
      <c r="A169" s="164">
        <v>3275402</v>
      </c>
      <c r="B169" s="193">
        <v>9781443168175</v>
      </c>
      <c r="C169" s="157" t="s">
        <v>873</v>
      </c>
      <c r="D169" s="235">
        <v>4074</v>
      </c>
      <c r="E169" s="195" t="str">
        <f>IF(VLOOKUP($B:$B,'F25 Warehouse Sale Product List'!$A:$F,6,FALSE)="","",VLOOKUP($B:$B,'F25 Warehouse Sale Product List'!$A:$F,6,FALSE))</f>
        <v/>
      </c>
      <c r="F169" s="151"/>
    </row>
    <row r="170" spans="1:6" x14ac:dyDescent="0.25">
      <c r="A170" s="164">
        <v>3382562</v>
      </c>
      <c r="B170" s="193">
        <v>9781443170413</v>
      </c>
      <c r="C170" s="157" t="s">
        <v>758</v>
      </c>
      <c r="D170" s="235">
        <v>4082</v>
      </c>
      <c r="E170" s="195" t="str">
        <f>IF(VLOOKUP($B:$B,'F25 Warehouse Sale Product List'!$A:$F,6,FALSE)="","",VLOOKUP($B:$B,'F25 Warehouse Sale Product List'!$A:$F,6,FALSE))</f>
        <v/>
      </c>
      <c r="F170" s="151"/>
    </row>
    <row r="171" spans="1:6" x14ac:dyDescent="0.25">
      <c r="A171" s="164">
        <v>2288175</v>
      </c>
      <c r="B171" s="193">
        <v>9781443111584</v>
      </c>
      <c r="C171" s="157" t="s">
        <v>777</v>
      </c>
      <c r="D171" s="235">
        <v>4082</v>
      </c>
      <c r="E171" s="195" t="str">
        <f>IF(VLOOKUP($B:$B,'F25 Warehouse Sale Product List'!$A:$F,6,FALSE)="","",VLOOKUP($B:$B,'F25 Warehouse Sale Product List'!$A:$F,6,FALSE))</f>
        <v/>
      </c>
      <c r="F171" s="151"/>
    </row>
    <row r="172" spans="1:6" x14ac:dyDescent="0.25">
      <c r="A172" s="164">
        <v>76173930</v>
      </c>
      <c r="B172" s="193">
        <v>9781039701564</v>
      </c>
      <c r="C172" s="157" t="s">
        <v>786</v>
      </c>
      <c r="D172" s="235">
        <v>4082</v>
      </c>
      <c r="E172" s="195" t="str">
        <f>IF(VLOOKUP($B:$B,'F25 Warehouse Sale Product List'!$A:$F,6,FALSE)="","",VLOOKUP($B:$B,'F25 Warehouse Sale Product List'!$A:$F,6,FALSE))</f>
        <v/>
      </c>
      <c r="F172" s="151"/>
    </row>
    <row r="173" spans="1:6" x14ac:dyDescent="0.25">
      <c r="A173" s="164">
        <v>3249267</v>
      </c>
      <c r="B173" s="193">
        <v>9781443163361</v>
      </c>
      <c r="C173" s="157" t="s">
        <v>265</v>
      </c>
      <c r="D173" s="235">
        <v>4082</v>
      </c>
      <c r="E173" s="195" t="str">
        <f>IF(VLOOKUP($B:$B,'F25 Warehouse Sale Product List'!$A:$F,6,FALSE)="","",VLOOKUP($B:$B,'F25 Warehouse Sale Product List'!$A:$F,6,FALSE))</f>
        <v/>
      </c>
      <c r="F173" s="151"/>
    </row>
    <row r="174" spans="1:6" x14ac:dyDescent="0.25">
      <c r="A174" s="164">
        <v>76893609</v>
      </c>
      <c r="B174" s="193">
        <v>9781039705227</v>
      </c>
      <c r="C174" s="157" t="s">
        <v>813</v>
      </c>
      <c r="D174" s="235">
        <v>4082</v>
      </c>
      <c r="E174" s="195" t="str">
        <f>IF(VLOOKUP($B:$B,'F25 Warehouse Sale Product List'!$A:$F,6,FALSE)="","",VLOOKUP($B:$B,'F25 Warehouse Sale Product List'!$A:$F,6,FALSE))</f>
        <v/>
      </c>
      <c r="F174" s="151"/>
    </row>
    <row r="175" spans="1:6" x14ac:dyDescent="0.25">
      <c r="A175" s="164">
        <v>3571917</v>
      </c>
      <c r="B175" s="193">
        <v>9781443185066</v>
      </c>
      <c r="C175" s="157" t="s">
        <v>845</v>
      </c>
      <c r="D175" s="235">
        <v>4082</v>
      </c>
      <c r="E175" s="195" t="str">
        <f>IF(VLOOKUP($B:$B,'F25 Warehouse Sale Product List'!$A:$F,6,FALSE)="","",VLOOKUP($B:$B,'F25 Warehouse Sale Product List'!$A:$F,6,FALSE))</f>
        <v/>
      </c>
      <c r="F175" s="151"/>
    </row>
    <row r="176" spans="1:6" x14ac:dyDescent="0.25">
      <c r="A176" s="164">
        <v>93425857</v>
      </c>
      <c r="B176" s="193">
        <v>9781443199131</v>
      </c>
      <c r="C176" s="157" t="s">
        <v>757</v>
      </c>
      <c r="D176" s="235">
        <v>4083</v>
      </c>
      <c r="E176" s="195" t="str">
        <f>IF(VLOOKUP($B:$B,'F25 Warehouse Sale Product List'!$A:$F,6,FALSE)="","",VLOOKUP($B:$B,'F25 Warehouse Sale Product List'!$A:$F,6,FALSE))</f>
        <v/>
      </c>
      <c r="F176" s="151"/>
    </row>
    <row r="177" spans="1:6" x14ac:dyDescent="0.25">
      <c r="A177" s="164">
        <v>3211274</v>
      </c>
      <c r="B177" s="193">
        <v>9781443164269</v>
      </c>
      <c r="C177" s="157" t="s">
        <v>804</v>
      </c>
      <c r="D177" s="235">
        <v>4083</v>
      </c>
      <c r="E177" s="195" t="str">
        <f>IF(VLOOKUP($B:$B,'F25 Warehouse Sale Product List'!$A:$F,6,FALSE)="","",VLOOKUP($B:$B,'F25 Warehouse Sale Product List'!$A:$F,6,FALSE))</f>
        <v/>
      </c>
      <c r="F177" s="151"/>
    </row>
    <row r="178" spans="1:6" x14ac:dyDescent="0.25">
      <c r="A178" s="164">
        <v>62101566</v>
      </c>
      <c r="B178" s="193">
        <v>9781039701724</v>
      </c>
      <c r="C178" s="157" t="s">
        <v>814</v>
      </c>
      <c r="D178" s="235">
        <v>4083</v>
      </c>
      <c r="E178" s="195" t="str">
        <f>IF(VLOOKUP($B:$B,'F25 Warehouse Sale Product List'!$A:$F,6,FALSE)="","",VLOOKUP($B:$B,'F25 Warehouse Sale Product List'!$A:$F,6,FALSE))</f>
        <v/>
      </c>
      <c r="F178" s="151"/>
    </row>
    <row r="179" spans="1:6" x14ac:dyDescent="0.25">
      <c r="A179" s="164">
        <v>51032919</v>
      </c>
      <c r="B179" s="193">
        <v>9781039705128</v>
      </c>
      <c r="C179" s="157" t="s">
        <v>824</v>
      </c>
      <c r="D179" s="235">
        <v>4083</v>
      </c>
      <c r="E179" s="195" t="str">
        <f>IF(VLOOKUP($B:$B,'F25 Warehouse Sale Product List'!$A:$F,6,FALSE)="","",VLOOKUP($B:$B,'F25 Warehouse Sale Product List'!$A:$F,6,FALSE))</f>
        <v/>
      </c>
      <c r="F179" s="151"/>
    </row>
    <row r="180" spans="1:6" x14ac:dyDescent="0.25">
      <c r="A180" s="164">
        <v>64852116</v>
      </c>
      <c r="B180" s="193">
        <v>9781039706569</v>
      </c>
      <c r="C180" s="157" t="s">
        <v>858</v>
      </c>
      <c r="D180" s="235">
        <v>4083</v>
      </c>
      <c r="E180" s="195" t="str">
        <f>IF(VLOOKUP($B:$B,'F25 Warehouse Sale Product List'!$A:$F,6,FALSE)="","",VLOOKUP($B:$B,'F25 Warehouse Sale Product List'!$A:$F,6,FALSE))</f>
        <v/>
      </c>
      <c r="F180" s="151"/>
    </row>
    <row r="181" spans="1:6" x14ac:dyDescent="0.25">
      <c r="A181" s="164">
        <v>43341349</v>
      </c>
      <c r="B181" s="193">
        <v>9781039701434</v>
      </c>
      <c r="C181" s="157" t="s">
        <v>759</v>
      </c>
      <c r="D181" s="235">
        <v>4084</v>
      </c>
      <c r="E181" s="195" t="str">
        <f>IF(VLOOKUP($B:$B,'F25 Warehouse Sale Product List'!$A:$F,6,FALSE)="","",VLOOKUP($B:$B,'F25 Warehouse Sale Product List'!$A:$F,6,FALSE))</f>
        <v/>
      </c>
      <c r="F181" s="151"/>
    </row>
    <row r="182" spans="1:6" x14ac:dyDescent="0.25">
      <c r="A182" s="164">
        <v>67731563</v>
      </c>
      <c r="B182" s="193">
        <v>9781443195164</v>
      </c>
      <c r="C182" s="157" t="s">
        <v>212</v>
      </c>
      <c r="D182" s="235">
        <v>4084</v>
      </c>
      <c r="E182" s="195" t="str">
        <f>IF(VLOOKUP($B:$B,'F25 Warehouse Sale Product List'!$A:$F,6,FALSE)="","",VLOOKUP($B:$B,'F25 Warehouse Sale Product List'!$A:$F,6,FALSE))</f>
        <v/>
      </c>
      <c r="F182" s="151"/>
    </row>
    <row r="183" spans="1:6" x14ac:dyDescent="0.25">
      <c r="A183" s="164">
        <v>64205417</v>
      </c>
      <c r="B183" s="193">
        <v>9781039705548</v>
      </c>
      <c r="C183" s="157" t="s">
        <v>304</v>
      </c>
      <c r="D183" s="235">
        <v>4084</v>
      </c>
      <c r="E183" s="195" t="str">
        <f>IF(VLOOKUP($B:$B,'F25 Warehouse Sale Product List'!$A:$F,6,FALSE)="","",VLOOKUP($B:$B,'F25 Warehouse Sale Product List'!$A:$F,6,FALSE))</f>
        <v/>
      </c>
      <c r="F183" s="151"/>
    </row>
    <row r="184" spans="1:6" x14ac:dyDescent="0.25">
      <c r="A184" s="164">
        <v>37148444</v>
      </c>
      <c r="B184" s="193">
        <v>9781039705203</v>
      </c>
      <c r="C184" s="157" t="s">
        <v>800</v>
      </c>
      <c r="D184" s="235">
        <v>4084</v>
      </c>
      <c r="E184" s="195" t="str">
        <f>IF(VLOOKUP($B:$B,'F25 Warehouse Sale Product List'!$A:$F,6,FALSE)="","",VLOOKUP($B:$B,'F25 Warehouse Sale Product List'!$A:$F,6,FALSE))</f>
        <v/>
      </c>
      <c r="F184" s="151"/>
    </row>
    <row r="185" spans="1:6" x14ac:dyDescent="0.25">
      <c r="A185" s="164">
        <v>89616188</v>
      </c>
      <c r="B185" s="193">
        <v>9781039704398</v>
      </c>
      <c r="C185" s="157" t="s">
        <v>869</v>
      </c>
      <c r="D185" s="235">
        <v>4084</v>
      </c>
      <c r="E185" s="195" t="str">
        <f>IF(VLOOKUP($B:$B,'F25 Warehouse Sale Product List'!$A:$F,6,FALSE)="","",VLOOKUP($B:$B,'F25 Warehouse Sale Product List'!$A:$F,6,FALSE))</f>
        <v/>
      </c>
      <c r="F185" s="151"/>
    </row>
    <row r="186" spans="1:6" x14ac:dyDescent="0.25">
      <c r="A186" s="164">
        <v>43534960</v>
      </c>
      <c r="B186" s="193">
        <v>9781546122692</v>
      </c>
      <c r="C186" s="157" t="s">
        <v>426</v>
      </c>
      <c r="D186" s="235">
        <v>4102</v>
      </c>
      <c r="E186" s="195" t="str">
        <f>IF(VLOOKUP($B:$B,'F25 Warehouse Sale Product List'!$A:$F,6,FALSE)="","",VLOOKUP($B:$B,'F25 Warehouse Sale Product List'!$A:$F,6,FALSE))</f>
        <v/>
      </c>
      <c r="F186" s="151"/>
    </row>
    <row r="187" spans="1:6" x14ac:dyDescent="0.25">
      <c r="A187" s="164">
        <v>70527984</v>
      </c>
      <c r="B187" s="193">
        <v>9781443196628</v>
      </c>
      <c r="C187" s="157" t="s">
        <v>477</v>
      </c>
      <c r="D187" s="235">
        <v>4102</v>
      </c>
      <c r="E187" s="195" t="str">
        <f>IF(VLOOKUP($B:$B,'F25 Warehouse Sale Product List'!$A:$F,6,FALSE)="","",VLOOKUP($B:$B,'F25 Warehouse Sale Product List'!$A:$F,6,FALSE))</f>
        <v/>
      </c>
      <c r="F187" s="151"/>
    </row>
    <row r="188" spans="1:6" x14ac:dyDescent="0.25">
      <c r="A188" s="164">
        <v>94737487</v>
      </c>
      <c r="B188" s="193">
        <v>9781443197748</v>
      </c>
      <c r="C188" s="157" t="s">
        <v>915</v>
      </c>
      <c r="D188" s="235">
        <v>4115</v>
      </c>
      <c r="E188" s="195" t="str">
        <f>IF(VLOOKUP($B:$B,'F25 Warehouse Sale Product List'!$A:$F,6,FALSE)="","",VLOOKUP($B:$B,'F25 Warehouse Sale Product List'!$A:$F,6,FALSE))</f>
        <v/>
      </c>
      <c r="F188" s="151"/>
    </row>
    <row r="189" spans="1:6" x14ac:dyDescent="0.25">
      <c r="A189" s="164">
        <v>19427742</v>
      </c>
      <c r="B189" s="193">
        <v>9781339019239</v>
      </c>
      <c r="C189" s="157" t="s">
        <v>606</v>
      </c>
      <c r="D189" s="235">
        <v>4122</v>
      </c>
      <c r="E189" s="195" t="str">
        <f>IF(VLOOKUP($B:$B,'F25 Warehouse Sale Product List'!$A:$F,6,FALSE)="","",VLOOKUP($B:$B,'F25 Warehouse Sale Product List'!$A:$F,6,FALSE))</f>
        <v/>
      </c>
      <c r="F189" s="151"/>
    </row>
    <row r="190" spans="1:6" x14ac:dyDescent="0.25">
      <c r="A190" s="164">
        <v>31555924</v>
      </c>
      <c r="B190" s="193">
        <v>9781546140771</v>
      </c>
      <c r="C190" s="157" t="s">
        <v>523</v>
      </c>
      <c r="D190" s="235">
        <v>4122</v>
      </c>
      <c r="E190" s="195" t="str">
        <f>IF(VLOOKUP($B:$B,'F25 Warehouse Sale Product List'!$A:$F,6,FALSE)="","",VLOOKUP($B:$B,'F25 Warehouse Sale Product List'!$A:$F,6,FALSE))</f>
        <v/>
      </c>
      <c r="F190" s="151"/>
    </row>
    <row r="191" spans="1:6" x14ac:dyDescent="0.25">
      <c r="A191" s="164">
        <v>79923414</v>
      </c>
      <c r="B191" s="193">
        <v>9781497206861</v>
      </c>
      <c r="C191" s="157" t="s">
        <v>684</v>
      </c>
      <c r="D191" s="235">
        <v>4122</v>
      </c>
      <c r="E191" s="195" t="str">
        <f>IF(VLOOKUP($B:$B,'F25 Warehouse Sale Product List'!$A:$F,6,FALSE)="","",VLOOKUP($B:$B,'F25 Warehouse Sale Product List'!$A:$F,6,FALSE))</f>
        <v/>
      </c>
      <c r="F191" s="151"/>
    </row>
    <row r="192" spans="1:6" x14ac:dyDescent="0.25">
      <c r="A192" s="164">
        <v>17787581</v>
      </c>
      <c r="B192" s="193">
        <v>9781339013985</v>
      </c>
      <c r="C192" s="157" t="s">
        <v>616</v>
      </c>
      <c r="D192" s="235">
        <v>4122</v>
      </c>
      <c r="E192" s="195" t="str">
        <f>IF(VLOOKUP($B:$B,'F25 Warehouse Sale Product List'!$A:$F,6,FALSE)="","",VLOOKUP($B:$B,'F25 Warehouse Sale Product List'!$A:$F,6,FALSE))</f>
        <v/>
      </c>
      <c r="F192" s="151"/>
    </row>
    <row r="193" spans="1:6" x14ac:dyDescent="0.25">
      <c r="A193" s="164">
        <v>39169569</v>
      </c>
      <c r="B193" s="193">
        <v>9780794453060</v>
      </c>
      <c r="C193" s="157" t="s">
        <v>460</v>
      </c>
      <c r="D193" s="235">
        <v>4123</v>
      </c>
      <c r="E193" s="195" t="str">
        <f>IF(VLOOKUP($B:$B,'F25 Warehouse Sale Product List'!$A:$F,6,FALSE)="","",VLOOKUP($B:$B,'F25 Warehouse Sale Product List'!$A:$F,6,FALSE))</f>
        <v/>
      </c>
      <c r="F193" s="151"/>
    </row>
    <row r="194" spans="1:6" x14ac:dyDescent="0.25">
      <c r="A194" s="164">
        <v>99807854</v>
      </c>
      <c r="B194" s="193">
        <v>9781338831184</v>
      </c>
      <c r="C194" s="157" t="s">
        <v>494</v>
      </c>
      <c r="D194" s="235">
        <v>4123</v>
      </c>
      <c r="E194" s="195" t="str">
        <f>IF(VLOOKUP($B:$B,'F25 Warehouse Sale Product List'!$A:$F,6,FALSE)="","",VLOOKUP($B:$B,'F25 Warehouse Sale Product List'!$A:$F,6,FALSE))</f>
        <v/>
      </c>
      <c r="F194" s="151"/>
    </row>
    <row r="195" spans="1:6" x14ac:dyDescent="0.25">
      <c r="A195" s="164">
        <v>30213681</v>
      </c>
      <c r="B195" s="193">
        <v>9781339019123</v>
      </c>
      <c r="C195" s="157" t="s">
        <v>605</v>
      </c>
      <c r="D195" s="235">
        <v>4124</v>
      </c>
      <c r="E195" s="195" t="str">
        <f>IF(VLOOKUP($B:$B,'F25 Warehouse Sale Product List'!$A:$F,6,FALSE)="","",VLOOKUP($B:$B,'F25 Warehouse Sale Product List'!$A:$F,6,FALSE))</f>
        <v/>
      </c>
      <c r="F195" s="151"/>
    </row>
    <row r="196" spans="1:6" x14ac:dyDescent="0.25">
      <c r="A196" s="164">
        <v>37205948</v>
      </c>
      <c r="B196" s="193">
        <v>9781339036663</v>
      </c>
      <c r="C196" s="157" t="s">
        <v>259</v>
      </c>
      <c r="D196" s="235">
        <v>4124</v>
      </c>
      <c r="E196" s="195" t="str">
        <f>IF(VLOOKUP($B:$B,'F25 Warehouse Sale Product List'!$A:$F,6,FALSE)="","",VLOOKUP($B:$B,'F25 Warehouse Sale Product List'!$A:$F,6,FALSE))</f>
        <v/>
      </c>
      <c r="F196" s="151"/>
    </row>
    <row r="197" spans="1:6" x14ac:dyDescent="0.25">
      <c r="A197" s="164">
        <v>15987398</v>
      </c>
      <c r="B197" s="193">
        <v>9781339017679</v>
      </c>
      <c r="C197" s="157" t="s">
        <v>418</v>
      </c>
      <c r="D197" s="235">
        <v>4125</v>
      </c>
      <c r="E197" s="195" t="str">
        <f>IF(VLOOKUP($B:$B,'F25 Warehouse Sale Product List'!$A:$F,6,FALSE)="","",VLOOKUP($B:$B,'F25 Warehouse Sale Product List'!$A:$F,6,FALSE))</f>
        <v/>
      </c>
      <c r="F197" s="151"/>
    </row>
    <row r="198" spans="1:6" x14ac:dyDescent="0.25">
      <c r="A198" s="164">
        <v>54455132</v>
      </c>
      <c r="B198" s="193">
        <v>9781789477177</v>
      </c>
      <c r="C198" s="157" t="s">
        <v>251</v>
      </c>
      <c r="D198" s="235">
        <v>4125</v>
      </c>
      <c r="E198" s="195" t="str">
        <f>IF(VLOOKUP($B:$B,'F25 Warehouse Sale Product List'!$A:$F,6,FALSE)="","",VLOOKUP($B:$B,'F25 Warehouse Sale Product List'!$A:$F,6,FALSE))</f>
        <v/>
      </c>
      <c r="F198" s="151"/>
    </row>
    <row r="199" spans="1:6" x14ac:dyDescent="0.25">
      <c r="A199" s="164">
        <v>97711646</v>
      </c>
      <c r="B199" s="193">
        <v>9781338825251</v>
      </c>
      <c r="C199" s="157" t="s">
        <v>609</v>
      </c>
      <c r="D199" s="235">
        <v>4132</v>
      </c>
      <c r="E199" s="195" t="str">
        <f>IF(VLOOKUP($B:$B,'F25 Warehouse Sale Product List'!$A:$F,6,FALSE)="","",VLOOKUP($B:$B,'F25 Warehouse Sale Product List'!$A:$F,6,FALSE))</f>
        <v/>
      </c>
      <c r="F199" s="151"/>
    </row>
    <row r="200" spans="1:6" x14ac:dyDescent="0.25">
      <c r="A200" s="164">
        <v>79025985</v>
      </c>
      <c r="B200" s="193">
        <v>9781338180633</v>
      </c>
      <c r="C200" s="157" t="s">
        <v>631</v>
      </c>
      <c r="D200" s="235">
        <v>4133</v>
      </c>
      <c r="E200" s="195" t="str">
        <f>IF(VLOOKUP($B:$B,'F25 Warehouse Sale Product List'!$A:$F,6,FALSE)="","",VLOOKUP($B:$B,'F25 Warehouse Sale Product List'!$A:$F,6,FALSE))</f>
        <v/>
      </c>
      <c r="F200" s="151"/>
    </row>
    <row r="201" spans="1:6" x14ac:dyDescent="0.25">
      <c r="A201" s="164">
        <v>87776629</v>
      </c>
      <c r="B201" s="193">
        <v>9781339032313</v>
      </c>
      <c r="C201" s="157" t="s">
        <v>645</v>
      </c>
      <c r="D201" s="235">
        <v>4133</v>
      </c>
      <c r="E201" s="195" t="str">
        <f>IF(VLOOKUP($B:$B,'F25 Warehouse Sale Product List'!$A:$F,6,FALSE)="","",VLOOKUP($B:$B,'F25 Warehouse Sale Product List'!$A:$F,6,FALSE))</f>
        <v/>
      </c>
      <c r="F201" s="151"/>
    </row>
    <row r="202" spans="1:6" x14ac:dyDescent="0.25">
      <c r="A202" s="164">
        <v>57773320</v>
      </c>
      <c r="B202" s="193">
        <v>9781339027272</v>
      </c>
      <c r="C202" s="157" t="s">
        <v>543</v>
      </c>
      <c r="D202" s="235">
        <v>4134</v>
      </c>
      <c r="E202" s="195" t="str">
        <f>IF(VLOOKUP($B:$B,'F25 Warehouse Sale Product List'!$A:$F,6,FALSE)="","",VLOOKUP($B:$B,'F25 Warehouse Sale Product List'!$A:$F,6,FALSE))</f>
        <v/>
      </c>
      <c r="F202" s="151"/>
    </row>
    <row r="203" spans="1:6" x14ac:dyDescent="0.25">
      <c r="A203" s="164">
        <v>97600171</v>
      </c>
      <c r="B203" s="193">
        <v>9781338778335</v>
      </c>
      <c r="C203" s="157" t="s">
        <v>650</v>
      </c>
      <c r="D203" s="235">
        <v>4134</v>
      </c>
      <c r="E203" s="195" t="str">
        <f>IF(VLOOKUP($B:$B,'F25 Warehouse Sale Product List'!$A:$F,6,FALSE)="","",VLOOKUP($B:$B,'F25 Warehouse Sale Product List'!$A:$F,6,FALSE))</f>
        <v/>
      </c>
      <c r="F203" s="151"/>
    </row>
    <row r="204" spans="1:6" x14ac:dyDescent="0.25">
      <c r="A204" s="164">
        <v>52842736</v>
      </c>
      <c r="B204" s="193">
        <v>9781338753899</v>
      </c>
      <c r="C204" s="157" t="s">
        <v>154</v>
      </c>
      <c r="D204" s="235">
        <v>4135</v>
      </c>
      <c r="E204" s="195" t="str">
        <f>IF(VLOOKUP($B:$B,'F25 Warehouse Sale Product List'!$A:$F,6,FALSE)="","",VLOOKUP($B:$B,'F25 Warehouse Sale Product List'!$A:$F,6,FALSE))</f>
        <v/>
      </c>
      <c r="F204" s="151"/>
    </row>
    <row r="205" spans="1:6" x14ac:dyDescent="0.25">
      <c r="A205" s="164">
        <v>68016155</v>
      </c>
      <c r="B205" s="193">
        <v>9781339019116</v>
      </c>
      <c r="C205" s="157" t="s">
        <v>641</v>
      </c>
      <c r="D205" s="235">
        <v>4135</v>
      </c>
      <c r="E205" s="195" t="str">
        <f>IF(VLOOKUP($B:$B,'F25 Warehouse Sale Product List'!$A:$F,6,FALSE)="","",VLOOKUP($B:$B,'F25 Warehouse Sale Product List'!$A:$F,6,FALSE))</f>
        <v/>
      </c>
      <c r="F205" s="151"/>
    </row>
    <row r="206" spans="1:6" x14ac:dyDescent="0.25">
      <c r="A206" s="164">
        <v>67294449</v>
      </c>
      <c r="B206" s="193">
        <v>9781443198776</v>
      </c>
      <c r="C206" s="157" t="s">
        <v>215</v>
      </c>
      <c r="D206" s="235">
        <v>6101</v>
      </c>
      <c r="E206" s="195" t="str">
        <f>IF(VLOOKUP($B:$B,'F25 Warehouse Sale Product List'!$A:$F,6,FALSE)="","",VLOOKUP($B:$B,'F25 Warehouse Sale Product List'!$A:$F,6,FALSE))</f>
        <v/>
      </c>
      <c r="F206" s="151"/>
    </row>
    <row r="207" spans="1:6" x14ac:dyDescent="0.25">
      <c r="A207" s="164">
        <v>64224715</v>
      </c>
      <c r="B207" s="193">
        <v>9781039704404</v>
      </c>
      <c r="C207" s="157" t="s">
        <v>868</v>
      </c>
      <c r="D207" s="235">
        <v>6101</v>
      </c>
      <c r="E207" s="195" t="str">
        <f>IF(VLOOKUP($B:$B,'F25 Warehouse Sale Product List'!$A:$F,6,FALSE)="","",VLOOKUP($B:$B,'F25 Warehouse Sale Product List'!$A:$F,6,FALSE))</f>
        <v/>
      </c>
      <c r="F207" s="151"/>
    </row>
    <row r="208" spans="1:6" x14ac:dyDescent="0.25">
      <c r="A208" s="164">
        <v>3521483</v>
      </c>
      <c r="B208" s="193">
        <v>9781443180542</v>
      </c>
      <c r="C208" s="157" t="s">
        <v>284</v>
      </c>
      <c r="D208" s="235">
        <v>6101</v>
      </c>
      <c r="E208" s="195" t="str">
        <f>IF(VLOOKUP($B:$B,'F25 Warehouse Sale Product List'!$A:$F,6,FALSE)="","",VLOOKUP($B:$B,'F25 Warehouse Sale Product List'!$A:$F,6,FALSE))</f>
        <v/>
      </c>
      <c r="F208" s="151"/>
    </row>
    <row r="209" spans="1:6" x14ac:dyDescent="0.25">
      <c r="A209" s="164">
        <v>73687291</v>
      </c>
      <c r="B209" s="193">
        <v>9781039700772</v>
      </c>
      <c r="C209" s="157" t="s">
        <v>285</v>
      </c>
      <c r="D209" s="235">
        <v>6101</v>
      </c>
      <c r="E209" s="195" t="str">
        <f>IF(VLOOKUP($B:$B,'F25 Warehouse Sale Product List'!$A:$F,6,FALSE)="","",VLOOKUP($B:$B,'F25 Warehouse Sale Product List'!$A:$F,6,FALSE))</f>
        <v/>
      </c>
      <c r="F209" s="151"/>
    </row>
    <row r="210" spans="1:6" x14ac:dyDescent="0.25">
      <c r="A210" s="164">
        <v>57856274</v>
      </c>
      <c r="B210" s="193">
        <v>9781443193818</v>
      </c>
      <c r="C210" s="157" t="s">
        <v>301</v>
      </c>
      <c r="D210" s="235">
        <v>6101</v>
      </c>
      <c r="E210" s="195" t="str">
        <f>IF(VLOOKUP($B:$B,'F25 Warehouse Sale Product List'!$A:$F,6,FALSE)="","",VLOOKUP($B:$B,'F25 Warehouse Sale Product List'!$A:$F,6,FALSE))</f>
        <v/>
      </c>
      <c r="F210" s="151"/>
    </row>
    <row r="211" spans="1:6" x14ac:dyDescent="0.25">
      <c r="A211" s="164">
        <v>86674852</v>
      </c>
      <c r="B211" s="193">
        <v>9781443198271</v>
      </c>
      <c r="C211" s="157" t="s">
        <v>220</v>
      </c>
      <c r="D211" s="235">
        <v>6101</v>
      </c>
      <c r="E211" s="195" t="str">
        <f>IF(VLOOKUP($B:$B,'F25 Warehouse Sale Product List'!$A:$F,6,FALSE)="","",VLOOKUP($B:$B,'F25 Warehouse Sale Product List'!$A:$F,6,FALSE))</f>
        <v/>
      </c>
      <c r="F211" s="151"/>
    </row>
    <row r="212" spans="1:6" x14ac:dyDescent="0.25">
      <c r="A212" s="164">
        <v>2809020</v>
      </c>
      <c r="B212" s="193">
        <v>9781443143196</v>
      </c>
      <c r="C212" s="157" t="s">
        <v>299</v>
      </c>
      <c r="D212" s="235">
        <v>6101</v>
      </c>
      <c r="E212" s="195" t="str">
        <f>IF(VLOOKUP($B:$B,'F25 Warehouse Sale Product List'!$A:$F,6,FALSE)="","",VLOOKUP($B:$B,'F25 Warehouse Sale Product List'!$A:$F,6,FALSE))</f>
        <v/>
      </c>
      <c r="F212" s="151"/>
    </row>
    <row r="213" spans="1:6" x14ac:dyDescent="0.25">
      <c r="A213" s="164">
        <v>49323901</v>
      </c>
      <c r="B213" s="193">
        <v>9782897519599</v>
      </c>
      <c r="C213" s="157" t="s">
        <v>861</v>
      </c>
      <c r="D213" s="235">
        <v>6102</v>
      </c>
      <c r="E213" s="195" t="str">
        <f>IF(VLOOKUP($B:$B,'F25 Warehouse Sale Product List'!$A:$F,6,FALSE)="","",VLOOKUP($B:$B,'F25 Warehouse Sale Product List'!$A:$F,6,FALSE))</f>
        <v/>
      </c>
      <c r="F213" s="151"/>
    </row>
    <row r="214" spans="1:6" x14ac:dyDescent="0.25">
      <c r="A214" s="164">
        <v>24959447</v>
      </c>
      <c r="B214" s="193">
        <v>9781039704176</v>
      </c>
      <c r="C214" s="157" t="s">
        <v>866</v>
      </c>
      <c r="D214" s="235">
        <v>6102</v>
      </c>
      <c r="E214" s="195" t="str">
        <f>IF(VLOOKUP($B:$B,'F25 Warehouse Sale Product List'!$A:$F,6,FALSE)="","",VLOOKUP($B:$B,'F25 Warehouse Sale Product List'!$A:$F,6,FALSE))</f>
        <v/>
      </c>
      <c r="F214" s="151"/>
    </row>
    <row r="215" spans="1:6" x14ac:dyDescent="0.25">
      <c r="A215" s="164">
        <v>57380818</v>
      </c>
      <c r="B215" s="193">
        <v>9782897518547</v>
      </c>
      <c r="C215" s="157" t="s">
        <v>289</v>
      </c>
      <c r="D215" s="235">
        <v>6102</v>
      </c>
      <c r="E215" s="195" t="str">
        <f>IF(VLOOKUP($B:$B,'F25 Warehouse Sale Product List'!$A:$F,6,FALSE)="","",VLOOKUP($B:$B,'F25 Warehouse Sale Product List'!$A:$F,6,FALSE))</f>
        <v/>
      </c>
      <c r="F215" s="151"/>
    </row>
    <row r="216" spans="1:6" x14ac:dyDescent="0.25">
      <c r="A216" s="164">
        <v>22169537</v>
      </c>
      <c r="B216" s="193">
        <v>9781039709348</v>
      </c>
      <c r="C216" s="157" t="s">
        <v>836</v>
      </c>
      <c r="D216" s="235">
        <v>6102</v>
      </c>
      <c r="E216" s="195" t="str">
        <f>IF(VLOOKUP($B:$B,'F25 Warehouse Sale Product List'!$A:$F,6,FALSE)="","",VLOOKUP($B:$B,'F25 Warehouse Sale Product List'!$A:$F,6,FALSE))</f>
        <v/>
      </c>
      <c r="F216" s="151"/>
    </row>
    <row r="217" spans="1:6" x14ac:dyDescent="0.25">
      <c r="A217" s="164">
        <v>3227247</v>
      </c>
      <c r="B217" s="193">
        <v>9781443164580</v>
      </c>
      <c r="C217" s="157" t="s">
        <v>296</v>
      </c>
      <c r="D217" s="235">
        <v>6102</v>
      </c>
      <c r="E217" s="195" t="str">
        <f>IF(VLOOKUP($B:$B,'F25 Warehouse Sale Product List'!$A:$F,6,FALSE)="","",VLOOKUP($B:$B,'F25 Warehouse Sale Product List'!$A:$F,6,FALSE))</f>
        <v/>
      </c>
      <c r="F217" s="151"/>
    </row>
    <row r="218" spans="1:6" x14ac:dyDescent="0.25">
      <c r="A218" s="164">
        <v>64742034</v>
      </c>
      <c r="B218" s="193">
        <v>9781039700604</v>
      </c>
      <c r="C218" s="157" t="s">
        <v>302</v>
      </c>
      <c r="D218" s="235">
        <v>6102</v>
      </c>
      <c r="E218" s="195" t="str">
        <f>IF(VLOOKUP($B:$B,'F25 Warehouse Sale Product List'!$A:$F,6,FALSE)="","",VLOOKUP($B:$B,'F25 Warehouse Sale Product List'!$A:$F,6,FALSE))</f>
        <v/>
      </c>
      <c r="F218" s="151"/>
    </row>
    <row r="219" spans="1:6" x14ac:dyDescent="0.25">
      <c r="A219" s="164">
        <v>3075555</v>
      </c>
      <c r="B219" s="193">
        <v>9781443151344</v>
      </c>
      <c r="C219" s="157" t="s">
        <v>303</v>
      </c>
      <c r="D219" s="235">
        <v>6102</v>
      </c>
      <c r="E219" s="195" t="str">
        <f>IF(VLOOKUP($B:$B,'F25 Warehouse Sale Product List'!$A:$F,6,FALSE)="","",VLOOKUP($B:$B,'F25 Warehouse Sale Product List'!$A:$F,6,FALSE))</f>
        <v/>
      </c>
      <c r="F219" s="151"/>
    </row>
    <row r="220" spans="1:6" x14ac:dyDescent="0.25">
      <c r="A220" s="164">
        <v>20349767</v>
      </c>
      <c r="B220" s="193">
        <v>9781039711297</v>
      </c>
      <c r="C220" s="157" t="s">
        <v>860</v>
      </c>
      <c r="D220" s="235">
        <v>6102</v>
      </c>
      <c r="E220" s="195" t="str">
        <f>IF(VLOOKUP($B:$B,'F25 Warehouse Sale Product List'!$A:$F,6,FALSE)="","",VLOOKUP($B:$B,'F25 Warehouse Sale Product List'!$A:$F,6,FALSE))</f>
        <v/>
      </c>
      <c r="F220" s="151"/>
    </row>
    <row r="221" spans="1:6" x14ac:dyDescent="0.25">
      <c r="A221" s="164">
        <v>3443992</v>
      </c>
      <c r="B221" s="193">
        <v>9781443176071</v>
      </c>
      <c r="C221" s="157" t="s">
        <v>218</v>
      </c>
      <c r="D221" s="235">
        <v>6102</v>
      </c>
      <c r="E221" s="195" t="str">
        <f>IF(VLOOKUP($B:$B,'F25 Warehouse Sale Product List'!$A:$F,6,FALSE)="","",VLOOKUP($B:$B,'F25 Warehouse Sale Product List'!$A:$F,6,FALSE))</f>
        <v/>
      </c>
      <c r="F221" s="151"/>
    </row>
    <row r="222" spans="1:6" x14ac:dyDescent="0.25">
      <c r="A222" s="164">
        <v>3180750</v>
      </c>
      <c r="B222" s="193">
        <v>9781443160339</v>
      </c>
      <c r="C222" s="157" t="s">
        <v>221</v>
      </c>
      <c r="D222" s="235">
        <v>6112</v>
      </c>
      <c r="E222" s="195" t="str">
        <f>IF(VLOOKUP($B:$B,'F25 Warehouse Sale Product List'!$A:$F,6,FALSE)="","",VLOOKUP($B:$B,'F25 Warehouse Sale Product List'!$A:$F,6,FALSE))</f>
        <v/>
      </c>
      <c r="F222" s="151"/>
    </row>
    <row r="223" spans="1:6" x14ac:dyDescent="0.25">
      <c r="A223" s="164">
        <v>37848568</v>
      </c>
      <c r="B223" s="193">
        <v>9781443190756</v>
      </c>
      <c r="C223" s="157" t="s">
        <v>328</v>
      </c>
      <c r="D223" s="235">
        <v>6112</v>
      </c>
      <c r="E223" s="195" t="str">
        <f>IF(VLOOKUP($B:$B,'F25 Warehouse Sale Product List'!$A:$F,6,FALSE)="","",VLOOKUP($B:$B,'F25 Warehouse Sale Product List'!$A:$F,6,FALSE))</f>
        <v/>
      </c>
      <c r="F223" s="151"/>
    </row>
    <row r="224" spans="1:6" x14ac:dyDescent="0.25">
      <c r="A224" s="164">
        <v>77980208</v>
      </c>
      <c r="B224" s="193">
        <v>9781039701717</v>
      </c>
      <c r="C224" s="157" t="s">
        <v>885</v>
      </c>
      <c r="D224" s="235">
        <v>6113</v>
      </c>
      <c r="E224" s="195" t="str">
        <f>IF(VLOOKUP($B:$B,'F25 Warehouse Sale Product List'!$A:$F,6,FALSE)="","",VLOOKUP($B:$B,'F25 Warehouse Sale Product List'!$A:$F,6,FALSE))</f>
        <v/>
      </c>
      <c r="F224" s="151"/>
    </row>
    <row r="225" spans="1:6" x14ac:dyDescent="0.25">
      <c r="A225" s="164">
        <v>60472184</v>
      </c>
      <c r="B225" s="193">
        <v>9781039702905</v>
      </c>
      <c r="C225" s="157" t="s">
        <v>223</v>
      </c>
      <c r="D225" s="235">
        <v>6113</v>
      </c>
      <c r="E225" s="195" t="str">
        <f>IF(VLOOKUP($B:$B,'F25 Warehouse Sale Product List'!$A:$F,6,FALSE)="","",VLOOKUP($B:$B,'F25 Warehouse Sale Product List'!$A:$F,6,FALSE))</f>
        <v/>
      </c>
      <c r="F225" s="151"/>
    </row>
    <row r="226" spans="1:6" x14ac:dyDescent="0.25">
      <c r="A226" s="164">
        <v>63460535</v>
      </c>
      <c r="B226" s="193">
        <v>9781039708211</v>
      </c>
      <c r="C226" s="157" t="s">
        <v>935</v>
      </c>
      <c r="D226" s="235">
        <v>6113</v>
      </c>
      <c r="E226" s="195" t="str">
        <f>IF(VLOOKUP($B:$B,'F25 Warehouse Sale Product List'!$A:$F,6,FALSE)="","",VLOOKUP($B:$B,'F25 Warehouse Sale Product List'!$A:$F,6,FALSE))</f>
        <v/>
      </c>
      <c r="F226" s="151"/>
    </row>
    <row r="227" spans="1:6" x14ac:dyDescent="0.25">
      <c r="A227" s="164">
        <v>3406875</v>
      </c>
      <c r="B227" s="193">
        <v>9781443173957</v>
      </c>
      <c r="C227" s="157" t="s">
        <v>224</v>
      </c>
      <c r="D227" s="235">
        <v>6113</v>
      </c>
      <c r="E227" s="195" t="str">
        <f>IF(VLOOKUP($B:$B,'F25 Warehouse Sale Product List'!$A:$F,6,FALSE)="","",VLOOKUP($B:$B,'F25 Warehouse Sale Product List'!$A:$F,6,FALSE))</f>
        <v/>
      </c>
      <c r="F227" s="151"/>
    </row>
    <row r="228" spans="1:6" x14ac:dyDescent="0.25">
      <c r="A228" s="164">
        <v>3444081</v>
      </c>
      <c r="B228" s="193">
        <v>9781443176101</v>
      </c>
      <c r="C228" s="157" t="s">
        <v>894</v>
      </c>
      <c r="D228" s="235">
        <v>6113</v>
      </c>
      <c r="E228" s="195" t="str">
        <f>IF(VLOOKUP($B:$B,'F25 Warehouse Sale Product List'!$A:$F,6,FALSE)="","",VLOOKUP($B:$B,'F25 Warehouse Sale Product List'!$A:$F,6,FALSE))</f>
        <v/>
      </c>
      <c r="F228" s="151"/>
    </row>
    <row r="229" spans="1:6" x14ac:dyDescent="0.25">
      <c r="A229" s="164">
        <v>3483112</v>
      </c>
      <c r="B229" s="193">
        <v>9781443177955</v>
      </c>
      <c r="C229" s="157" t="s">
        <v>225</v>
      </c>
      <c r="D229" s="235">
        <v>6113</v>
      </c>
      <c r="E229" s="195" t="str">
        <f>IF(VLOOKUP($B:$B,'F25 Warehouse Sale Product List'!$A:$F,6,FALSE)="","",VLOOKUP($B:$B,'F25 Warehouse Sale Product List'!$A:$F,6,FALSE))</f>
        <v/>
      </c>
      <c r="F229" s="151"/>
    </row>
    <row r="230" spans="1:6" x14ac:dyDescent="0.25">
      <c r="A230" s="164">
        <v>40400280</v>
      </c>
      <c r="B230" s="193">
        <v>9781039704107</v>
      </c>
      <c r="C230" s="157" t="s">
        <v>940</v>
      </c>
      <c r="D230" s="235">
        <v>6113</v>
      </c>
      <c r="E230" s="195" t="str">
        <f>IF(VLOOKUP($B:$B,'F25 Warehouse Sale Product List'!$A:$F,6,FALSE)="","",VLOOKUP($B:$B,'F25 Warehouse Sale Product List'!$A:$F,6,FALSE))</f>
        <v/>
      </c>
      <c r="F230" s="151"/>
    </row>
    <row r="231" spans="1:6" x14ac:dyDescent="0.25">
      <c r="A231" s="164">
        <v>2208371</v>
      </c>
      <c r="B231" s="193">
        <v>9781443109130</v>
      </c>
      <c r="C231" s="157" t="s">
        <v>322</v>
      </c>
      <c r="D231" s="235">
        <v>6113</v>
      </c>
      <c r="E231" s="195" t="str">
        <f>IF(VLOOKUP($B:$B,'F25 Warehouse Sale Product List'!$A:$F,6,FALSE)="","",VLOOKUP($B:$B,'F25 Warehouse Sale Product List'!$A:$F,6,FALSE))</f>
        <v/>
      </c>
      <c r="F231" s="151"/>
    </row>
    <row r="232" spans="1:6" x14ac:dyDescent="0.25">
      <c r="A232" s="164">
        <v>33186481</v>
      </c>
      <c r="B232" s="193">
        <v>9781443191920</v>
      </c>
      <c r="C232" s="157" t="s">
        <v>921</v>
      </c>
      <c r="D232" s="235">
        <v>6113</v>
      </c>
      <c r="E232" s="195" t="str">
        <f>IF(VLOOKUP($B:$B,'F25 Warehouse Sale Product List'!$A:$F,6,FALSE)="","",VLOOKUP($B:$B,'F25 Warehouse Sale Product List'!$A:$F,6,FALSE))</f>
        <v/>
      </c>
      <c r="F232" s="151"/>
    </row>
    <row r="233" spans="1:6" x14ac:dyDescent="0.25">
      <c r="A233" s="164">
        <v>14740386</v>
      </c>
      <c r="B233" s="193">
        <v>9781443199575</v>
      </c>
      <c r="C233" s="157" t="s">
        <v>891</v>
      </c>
      <c r="D233" s="235">
        <v>6122</v>
      </c>
      <c r="E233" s="195" t="str">
        <f>IF(VLOOKUP($B:$B,'F25 Warehouse Sale Product List'!$A:$F,6,FALSE)="","",VLOOKUP($B:$B,'F25 Warehouse Sale Product List'!$A:$F,6,FALSE))</f>
        <v/>
      </c>
      <c r="F233" s="151"/>
    </row>
    <row r="234" spans="1:6" x14ac:dyDescent="0.25">
      <c r="A234" s="164">
        <v>95670094</v>
      </c>
      <c r="B234" s="193">
        <v>9781773883267</v>
      </c>
      <c r="C234" s="157" t="s">
        <v>811</v>
      </c>
      <c r="D234" s="235">
        <v>6122</v>
      </c>
      <c r="E234" s="195" t="str">
        <f>IF(VLOOKUP($B:$B,'F25 Warehouse Sale Product List'!$A:$F,6,FALSE)="","",VLOOKUP($B:$B,'F25 Warehouse Sale Product List'!$A:$F,6,FALSE))</f>
        <v/>
      </c>
      <c r="F234" s="151"/>
    </row>
    <row r="235" spans="1:6" x14ac:dyDescent="0.25">
      <c r="A235" s="164">
        <v>96868121</v>
      </c>
      <c r="B235" s="193">
        <v>9781039709584</v>
      </c>
      <c r="C235" s="157" t="s">
        <v>987</v>
      </c>
      <c r="D235" s="235">
        <v>6122</v>
      </c>
      <c r="E235" s="195" t="str">
        <f>IF(VLOOKUP($B:$B,'F25 Warehouse Sale Product List'!$A:$F,6,FALSE)="","",VLOOKUP($B:$B,'F25 Warehouse Sale Product List'!$A:$F,6,FALSE))</f>
        <v/>
      </c>
      <c r="F235" s="151"/>
    </row>
    <row r="236" spans="1:6" x14ac:dyDescent="0.25">
      <c r="A236" s="164">
        <v>36878767</v>
      </c>
      <c r="B236" s="193">
        <v>9781805072621</v>
      </c>
      <c r="C236" s="157" t="s">
        <v>910</v>
      </c>
      <c r="D236" s="235">
        <v>6122</v>
      </c>
      <c r="E236" s="195" t="str">
        <f>IF(VLOOKUP($B:$B,'F25 Warehouse Sale Product List'!$A:$F,6,FALSE)="","",VLOOKUP($B:$B,'F25 Warehouse Sale Product List'!$A:$F,6,FALSE))</f>
        <v/>
      </c>
      <c r="F236" s="151"/>
    </row>
    <row r="237" spans="1:6" x14ac:dyDescent="0.25">
      <c r="A237" s="164">
        <v>22717699</v>
      </c>
      <c r="B237" s="193">
        <v>9781443189132</v>
      </c>
      <c r="C237" s="157" t="s">
        <v>740</v>
      </c>
      <c r="D237" s="235">
        <v>6123</v>
      </c>
      <c r="E237" s="195" t="str">
        <f>IF(VLOOKUP($B:$B,'F25 Warehouse Sale Product List'!$A:$F,6,FALSE)="","",VLOOKUP($B:$B,'F25 Warehouse Sale Product List'!$A:$F,6,FALSE))</f>
        <v/>
      </c>
      <c r="F237" s="151"/>
    </row>
    <row r="238" spans="1:6" x14ac:dyDescent="0.25">
      <c r="A238" s="164">
        <v>58804818</v>
      </c>
      <c r="B238" s="193">
        <v>9781443189149</v>
      </c>
      <c r="C238" s="157" t="s">
        <v>740</v>
      </c>
      <c r="D238" s="235">
        <v>6123</v>
      </c>
      <c r="E238" s="195" t="str">
        <f>IF(VLOOKUP($B:$B,'F25 Warehouse Sale Product List'!$A:$F,6,FALSE)="","",VLOOKUP($B:$B,'F25 Warehouse Sale Product List'!$A:$F,6,FALSE))</f>
        <v/>
      </c>
      <c r="F238" s="151"/>
    </row>
    <row r="239" spans="1:6" x14ac:dyDescent="0.25">
      <c r="A239" s="164">
        <v>28793907</v>
      </c>
      <c r="B239" s="193">
        <v>9781039704282</v>
      </c>
      <c r="C239" s="157" t="s">
        <v>886</v>
      </c>
      <c r="D239" s="235">
        <v>6123</v>
      </c>
      <c r="E239" s="195" t="str">
        <f>IF(VLOOKUP($B:$B,'F25 Warehouse Sale Product List'!$A:$F,6,FALSE)="","",VLOOKUP($B:$B,'F25 Warehouse Sale Product List'!$A:$F,6,FALSE))</f>
        <v/>
      </c>
      <c r="F239" s="151"/>
    </row>
    <row r="240" spans="1:6" x14ac:dyDescent="0.25">
      <c r="A240" s="164">
        <v>79334351</v>
      </c>
      <c r="B240" s="193">
        <v>9781773883540</v>
      </c>
      <c r="C240" s="157" t="s">
        <v>817</v>
      </c>
      <c r="D240" s="235">
        <v>6123</v>
      </c>
      <c r="E240" s="195" t="str">
        <f>IF(VLOOKUP($B:$B,'F25 Warehouse Sale Product List'!$A:$F,6,FALSE)="","",VLOOKUP($B:$B,'F25 Warehouse Sale Product List'!$A:$F,6,FALSE))</f>
        <v/>
      </c>
      <c r="F240" s="151"/>
    </row>
    <row r="241" spans="1:6" x14ac:dyDescent="0.25">
      <c r="A241" s="164">
        <v>83138705</v>
      </c>
      <c r="B241" s="193">
        <v>9781443190428</v>
      </c>
      <c r="C241" s="157" t="s">
        <v>820</v>
      </c>
      <c r="D241" s="235">
        <v>6123</v>
      </c>
      <c r="E241" s="195" t="str">
        <f>IF(VLOOKUP($B:$B,'F25 Warehouse Sale Product List'!$A:$F,6,FALSE)="","",VLOOKUP($B:$B,'F25 Warehouse Sale Product List'!$A:$F,6,FALSE))</f>
        <v/>
      </c>
      <c r="F241" s="151"/>
    </row>
    <row r="242" spans="1:6" x14ac:dyDescent="0.25">
      <c r="A242" s="164">
        <v>20871498</v>
      </c>
      <c r="B242" s="193">
        <v>9781039708242</v>
      </c>
      <c r="C242" s="157" t="s">
        <v>916</v>
      </c>
      <c r="D242" s="235">
        <v>6123</v>
      </c>
      <c r="E242" s="195" t="str">
        <f>IF(VLOOKUP($B:$B,'F25 Warehouse Sale Product List'!$A:$F,6,FALSE)="","",VLOOKUP($B:$B,'F25 Warehouse Sale Product List'!$A:$F,6,FALSE))</f>
        <v/>
      </c>
      <c r="F242" s="151"/>
    </row>
    <row r="243" spans="1:6" x14ac:dyDescent="0.25">
      <c r="A243" s="164">
        <v>74627126</v>
      </c>
      <c r="B243" s="193">
        <v>9781805315278</v>
      </c>
      <c r="C243" s="157" t="s">
        <v>924</v>
      </c>
      <c r="D243" s="235">
        <v>6123</v>
      </c>
      <c r="E243" s="195" t="str">
        <f>IF(VLOOKUP($B:$B,'F25 Warehouse Sale Product List'!$A:$F,6,FALSE)="","",VLOOKUP($B:$B,'F25 Warehouse Sale Product List'!$A:$F,6,FALSE))</f>
        <v/>
      </c>
      <c r="F243" s="151"/>
    </row>
    <row r="244" spans="1:6" x14ac:dyDescent="0.25">
      <c r="A244" s="164">
        <v>2577007</v>
      </c>
      <c r="B244" s="193">
        <v>9781443129282</v>
      </c>
      <c r="C244" s="157" t="s">
        <v>853</v>
      </c>
      <c r="D244" s="235">
        <v>6131</v>
      </c>
      <c r="E244" s="195" t="str">
        <f>IF(VLOOKUP($B:$B,'F25 Warehouse Sale Product List'!$A:$F,6,FALSE)="","",VLOOKUP($B:$B,'F25 Warehouse Sale Product List'!$A:$F,6,FALSE))</f>
        <v/>
      </c>
      <c r="F244" s="151"/>
    </row>
    <row r="245" spans="1:6" x14ac:dyDescent="0.25">
      <c r="A245" s="164">
        <v>3429611</v>
      </c>
      <c r="B245" s="193">
        <v>9781443175364</v>
      </c>
      <c r="C245" s="157" t="s">
        <v>210</v>
      </c>
      <c r="D245" s="235">
        <v>6131</v>
      </c>
      <c r="E245" s="195" t="str">
        <f>IF(VLOOKUP($B:$B,'F25 Warehouse Sale Product List'!$A:$F,6,FALSE)="","",VLOOKUP($B:$B,'F25 Warehouse Sale Product List'!$A:$F,6,FALSE))</f>
        <v/>
      </c>
      <c r="F245" s="151"/>
    </row>
    <row r="246" spans="1:6" x14ac:dyDescent="0.25">
      <c r="A246" s="164">
        <v>43591978</v>
      </c>
      <c r="B246" s="193">
        <v>9781039701298</v>
      </c>
      <c r="C246" s="157" t="s">
        <v>279</v>
      </c>
      <c r="D246" s="235">
        <v>6131</v>
      </c>
      <c r="E246" s="195" t="str">
        <f>IF(VLOOKUP($B:$B,'F25 Warehouse Sale Product List'!$A:$F,6,FALSE)="","",VLOOKUP($B:$B,'F25 Warehouse Sale Product List'!$A:$F,6,FALSE))</f>
        <v/>
      </c>
      <c r="F246" s="151"/>
    </row>
    <row r="247" spans="1:6" x14ac:dyDescent="0.25">
      <c r="A247" s="164">
        <v>83932630</v>
      </c>
      <c r="B247" s="193">
        <v>9781039705258</v>
      </c>
      <c r="C247" s="157" t="s">
        <v>810</v>
      </c>
      <c r="D247" s="235">
        <v>6131</v>
      </c>
      <c r="E247" s="195" t="str">
        <f>IF(VLOOKUP($B:$B,'F25 Warehouse Sale Product List'!$A:$F,6,FALSE)="","",VLOOKUP($B:$B,'F25 Warehouse Sale Product List'!$A:$F,6,FALSE))</f>
        <v/>
      </c>
      <c r="F247" s="151"/>
    </row>
    <row r="248" spans="1:6" x14ac:dyDescent="0.25">
      <c r="A248" s="164">
        <v>86645859</v>
      </c>
      <c r="B248" s="193">
        <v>9781443189644</v>
      </c>
      <c r="C248" s="157" t="s">
        <v>266</v>
      </c>
      <c r="D248" s="235">
        <v>6131</v>
      </c>
      <c r="E248" s="195" t="str">
        <f>IF(VLOOKUP($B:$B,'F25 Warehouse Sale Product List'!$A:$F,6,FALSE)="","",VLOOKUP($B:$B,'F25 Warehouse Sale Product List'!$A:$F,6,FALSE))</f>
        <v/>
      </c>
      <c r="F248" s="151"/>
    </row>
    <row r="249" spans="1:6" x14ac:dyDescent="0.25">
      <c r="A249" s="164">
        <v>80867368</v>
      </c>
      <c r="B249" s="193">
        <v>9781039709720</v>
      </c>
      <c r="C249" s="157" t="s">
        <v>291</v>
      </c>
      <c r="D249" s="235">
        <v>6131</v>
      </c>
      <c r="E249" s="195" t="str">
        <f>IF(VLOOKUP($B:$B,'F25 Warehouse Sale Product List'!$A:$F,6,FALSE)="","",VLOOKUP($B:$B,'F25 Warehouse Sale Product List'!$A:$F,6,FALSE))</f>
        <v/>
      </c>
      <c r="F249" s="151"/>
    </row>
    <row r="250" spans="1:6" x14ac:dyDescent="0.25">
      <c r="A250" s="164">
        <v>48485044</v>
      </c>
      <c r="B250" s="193">
        <v>9781039701281</v>
      </c>
      <c r="C250" s="157" t="s">
        <v>848</v>
      </c>
      <c r="D250" s="235">
        <v>6131</v>
      </c>
      <c r="E250" s="195" t="str">
        <f>IF(VLOOKUP($B:$B,'F25 Warehouse Sale Product List'!$A:$F,6,FALSE)="","",VLOOKUP($B:$B,'F25 Warehouse Sale Product List'!$A:$F,6,FALSE))</f>
        <v/>
      </c>
      <c r="F250" s="151"/>
    </row>
    <row r="251" spans="1:6" x14ac:dyDescent="0.25">
      <c r="A251" s="164">
        <v>3437143</v>
      </c>
      <c r="B251" s="193">
        <v>9781443176392</v>
      </c>
      <c r="C251" s="157" t="s">
        <v>761</v>
      </c>
      <c r="D251" s="235">
        <v>6132</v>
      </c>
      <c r="E251" s="195" t="str">
        <f>IF(VLOOKUP($B:$B,'F25 Warehouse Sale Product List'!$A:$F,6,FALSE)="","",VLOOKUP($B:$B,'F25 Warehouse Sale Product List'!$A:$F,6,FALSE))</f>
        <v/>
      </c>
      <c r="F251" s="151"/>
    </row>
    <row r="252" spans="1:6" x14ac:dyDescent="0.25">
      <c r="A252" s="164">
        <v>59594130</v>
      </c>
      <c r="B252" s="193">
        <v>9781039709799</v>
      </c>
      <c r="C252" s="157" t="s">
        <v>772</v>
      </c>
      <c r="D252" s="235">
        <v>6132</v>
      </c>
      <c r="E252" s="195" t="str">
        <f>IF(VLOOKUP($B:$B,'F25 Warehouse Sale Product List'!$A:$F,6,FALSE)="","",VLOOKUP($B:$B,'F25 Warehouse Sale Product List'!$A:$F,6,FALSE))</f>
        <v/>
      </c>
      <c r="F252" s="151"/>
    </row>
    <row r="253" spans="1:6" x14ac:dyDescent="0.25">
      <c r="A253" s="164">
        <v>3483097</v>
      </c>
      <c r="B253" s="193">
        <v>9781443177603</v>
      </c>
      <c r="C253" s="157" t="s">
        <v>798</v>
      </c>
      <c r="D253" s="235">
        <v>6132</v>
      </c>
      <c r="E253" s="195" t="str">
        <f>IF(VLOOKUP($B:$B,'F25 Warehouse Sale Product List'!$A:$F,6,FALSE)="","",VLOOKUP($B:$B,'F25 Warehouse Sale Product List'!$A:$F,6,FALSE))</f>
        <v/>
      </c>
      <c r="F253" s="151"/>
    </row>
    <row r="254" spans="1:6" x14ac:dyDescent="0.25">
      <c r="A254" s="164">
        <v>78236235</v>
      </c>
      <c r="B254" s="193">
        <v>9781443199179</v>
      </c>
      <c r="C254" s="157" t="s">
        <v>819</v>
      </c>
      <c r="D254" s="235">
        <v>6132</v>
      </c>
      <c r="E254" s="195" t="str">
        <f>IF(VLOOKUP($B:$B,'F25 Warehouse Sale Product List'!$A:$F,6,FALSE)="","",VLOOKUP($B:$B,'F25 Warehouse Sale Product List'!$A:$F,6,FALSE))</f>
        <v/>
      </c>
      <c r="F254" s="151"/>
    </row>
    <row r="255" spans="1:6" x14ac:dyDescent="0.25">
      <c r="A255" s="164">
        <v>10043522</v>
      </c>
      <c r="B255" s="193">
        <v>9781039705784</v>
      </c>
      <c r="C255" s="157" t="s">
        <v>872</v>
      </c>
      <c r="D255" s="235">
        <v>6132</v>
      </c>
      <c r="E255" s="195" t="str">
        <f>IF(VLOOKUP($B:$B,'F25 Warehouse Sale Product List'!$A:$F,6,FALSE)="","",VLOOKUP($B:$B,'F25 Warehouse Sale Product List'!$A:$F,6,FALSE))</f>
        <v/>
      </c>
      <c r="F255" s="151"/>
    </row>
    <row r="256" spans="1:6" x14ac:dyDescent="0.25">
      <c r="A256" s="164">
        <v>37702309</v>
      </c>
      <c r="B256" s="193">
        <v>9781443187992</v>
      </c>
      <c r="C256" s="157" t="s">
        <v>755</v>
      </c>
      <c r="D256" s="235">
        <v>6132</v>
      </c>
      <c r="E256" s="195" t="str">
        <f>IF(VLOOKUP($B:$B,'F25 Warehouse Sale Product List'!$A:$F,6,FALSE)="","",VLOOKUP($B:$B,'F25 Warehouse Sale Product List'!$A:$F,6,FALSE))</f>
        <v/>
      </c>
      <c r="F256" s="151"/>
    </row>
    <row r="257" spans="1:6" x14ac:dyDescent="0.25">
      <c r="A257" s="164">
        <v>94009358</v>
      </c>
      <c r="B257" s="193">
        <v>9781443193900</v>
      </c>
      <c r="C257" s="157" t="s">
        <v>830</v>
      </c>
      <c r="D257" s="235">
        <v>6132</v>
      </c>
      <c r="E257" s="195" t="str">
        <f>IF(VLOOKUP($B:$B,'F25 Warehouse Sale Product List'!$A:$F,6,FALSE)="","",VLOOKUP($B:$B,'F25 Warehouse Sale Product List'!$A:$F,6,FALSE))</f>
        <v/>
      </c>
      <c r="F257" s="151"/>
    </row>
    <row r="258" spans="1:6" x14ac:dyDescent="0.25">
      <c r="A258" s="164">
        <v>94943029</v>
      </c>
      <c r="B258" s="193">
        <v>9781039701175</v>
      </c>
      <c r="C258" s="157" t="s">
        <v>769</v>
      </c>
      <c r="D258" s="235">
        <v>6133</v>
      </c>
      <c r="E258" s="195" t="str">
        <f>IF(VLOOKUP($B:$B,'F25 Warehouse Sale Product List'!$A:$F,6,FALSE)="","",VLOOKUP($B:$B,'F25 Warehouse Sale Product List'!$A:$F,6,FALSE))</f>
        <v/>
      </c>
      <c r="F258" s="151"/>
    </row>
    <row r="259" spans="1:6" x14ac:dyDescent="0.25">
      <c r="A259" s="164">
        <v>25833063</v>
      </c>
      <c r="B259" s="193">
        <v>9781039701847</v>
      </c>
      <c r="C259" s="157" t="s">
        <v>778</v>
      </c>
      <c r="D259" s="235">
        <v>6133</v>
      </c>
      <c r="E259" s="195" t="str">
        <f>IF(VLOOKUP($B:$B,'F25 Warehouse Sale Product List'!$A:$F,6,FALSE)="","",VLOOKUP($B:$B,'F25 Warehouse Sale Product List'!$A:$F,6,FALSE))</f>
        <v/>
      </c>
      <c r="F259" s="151"/>
    </row>
    <row r="260" spans="1:6" x14ac:dyDescent="0.25">
      <c r="A260" s="164">
        <v>31792998</v>
      </c>
      <c r="B260" s="193">
        <v>9781039708082</v>
      </c>
      <c r="C260" s="157" t="s">
        <v>833</v>
      </c>
      <c r="D260" s="235">
        <v>6133</v>
      </c>
      <c r="E260" s="195" t="str">
        <f>IF(VLOOKUP($B:$B,'F25 Warehouse Sale Product List'!$A:$F,6,FALSE)="","",VLOOKUP($B:$B,'F25 Warehouse Sale Product List'!$A:$F,6,FALSE))</f>
        <v/>
      </c>
      <c r="F260" s="151"/>
    </row>
    <row r="261" spans="1:6" x14ac:dyDescent="0.25">
      <c r="A261" s="164">
        <v>10085197</v>
      </c>
      <c r="B261" s="193">
        <v>9781039710481</v>
      </c>
      <c r="C261" s="157" t="s">
        <v>850</v>
      </c>
      <c r="D261" s="235">
        <v>6133</v>
      </c>
      <c r="E261" s="195" t="str">
        <f>IF(VLOOKUP($B:$B,'F25 Warehouse Sale Product List'!$A:$F,6,FALSE)="","",VLOOKUP($B:$B,'F25 Warehouse Sale Product List'!$A:$F,6,FALSE))</f>
        <v/>
      </c>
      <c r="F261" s="151"/>
    </row>
    <row r="262" spans="1:6" x14ac:dyDescent="0.25">
      <c r="A262" s="164">
        <v>21879075</v>
      </c>
      <c r="B262" s="193">
        <v>9781039705982</v>
      </c>
      <c r="C262" s="157" t="s">
        <v>956</v>
      </c>
      <c r="D262" s="235">
        <v>6142</v>
      </c>
      <c r="E262" s="195" t="str">
        <f>IF(VLOOKUP($B:$B,'F25 Warehouse Sale Product List'!$A:$F,6,FALSE)="","",VLOOKUP($B:$B,'F25 Warehouse Sale Product List'!$A:$F,6,FALSE))</f>
        <v/>
      </c>
      <c r="F262" s="151"/>
    </row>
    <row r="263" spans="1:6" x14ac:dyDescent="0.25">
      <c r="A263" s="164">
        <v>87838743</v>
      </c>
      <c r="B263" s="193">
        <v>9781039700833</v>
      </c>
      <c r="C263" s="157" t="s">
        <v>931</v>
      </c>
      <c r="D263" s="235">
        <v>6142</v>
      </c>
      <c r="E263" s="195" t="str">
        <f>IF(VLOOKUP($B:$B,'F25 Warehouse Sale Product List'!$A:$F,6,FALSE)="","",VLOOKUP($B:$B,'F25 Warehouse Sale Product List'!$A:$F,6,FALSE))</f>
        <v/>
      </c>
      <c r="F263" s="151"/>
    </row>
    <row r="264" spans="1:6" x14ac:dyDescent="0.25">
      <c r="A264" s="164">
        <v>43527503</v>
      </c>
      <c r="B264" s="193">
        <v>9781443197014</v>
      </c>
      <c r="C264" s="157" t="s">
        <v>941</v>
      </c>
      <c r="D264" s="235">
        <v>6142</v>
      </c>
      <c r="E264" s="195" t="str">
        <f>IF(VLOOKUP($B:$B,'F25 Warehouse Sale Product List'!$A:$F,6,FALSE)="","",VLOOKUP($B:$B,'F25 Warehouse Sale Product List'!$A:$F,6,FALSE))</f>
        <v/>
      </c>
      <c r="F264" s="151"/>
    </row>
    <row r="265" spans="1:6" x14ac:dyDescent="0.25">
      <c r="A265" s="164">
        <v>38493730</v>
      </c>
      <c r="B265" s="193">
        <v>9781039705210</v>
      </c>
      <c r="C265" s="157" t="s">
        <v>967</v>
      </c>
      <c r="D265" s="235">
        <v>6142</v>
      </c>
      <c r="E265" s="195" t="str">
        <f>IF(VLOOKUP($B:$B,'F25 Warehouse Sale Product List'!$A:$F,6,FALSE)="","",VLOOKUP($B:$B,'F25 Warehouse Sale Product List'!$A:$F,6,FALSE))</f>
        <v/>
      </c>
      <c r="F265" s="151"/>
    </row>
    <row r="266" spans="1:6" x14ac:dyDescent="0.25">
      <c r="A266" s="164">
        <v>22262515</v>
      </c>
      <c r="B266" s="193">
        <v>9781039707542</v>
      </c>
      <c r="C266" s="157" t="s">
        <v>911</v>
      </c>
      <c r="D266" s="235">
        <v>6142</v>
      </c>
      <c r="E266" s="195" t="str">
        <f>IF(VLOOKUP($B:$B,'F25 Warehouse Sale Product List'!$A:$F,6,FALSE)="","",VLOOKUP($B:$B,'F25 Warehouse Sale Product List'!$A:$F,6,FALSE))</f>
        <v/>
      </c>
      <c r="F266" s="151"/>
    </row>
    <row r="267" spans="1:6" x14ac:dyDescent="0.25">
      <c r="A267" s="164">
        <v>3491933</v>
      </c>
      <c r="B267" s="193">
        <v>9781443177993</v>
      </c>
      <c r="C267" s="157" t="s">
        <v>947</v>
      </c>
      <c r="D267" s="235">
        <v>6142</v>
      </c>
      <c r="E267" s="195" t="str">
        <f>IF(VLOOKUP($B:$B,'F25 Warehouse Sale Product List'!$A:$F,6,FALSE)="","",VLOOKUP($B:$B,'F25 Warehouse Sale Product List'!$A:$F,6,FALSE))</f>
        <v/>
      </c>
      <c r="F267" s="151"/>
    </row>
    <row r="268" spans="1:6" x14ac:dyDescent="0.25">
      <c r="A268" s="164">
        <v>3522085</v>
      </c>
      <c r="B268" s="193">
        <v>9781443180573</v>
      </c>
      <c r="C268" s="157" t="s">
        <v>975</v>
      </c>
      <c r="D268" s="235">
        <v>6142</v>
      </c>
      <c r="E268" s="195" t="str">
        <f>IF(VLOOKUP($B:$B,'F25 Warehouse Sale Product List'!$A:$F,6,FALSE)="","",VLOOKUP($B:$B,'F25 Warehouse Sale Product List'!$A:$F,6,FALSE))</f>
        <v/>
      </c>
      <c r="F268" s="151"/>
    </row>
    <row r="269" spans="1:6" x14ac:dyDescent="0.25">
      <c r="A269" s="164">
        <v>80227507</v>
      </c>
      <c r="B269" s="193">
        <v>9781039700697</v>
      </c>
      <c r="C269" s="157" t="s">
        <v>951</v>
      </c>
      <c r="D269" s="235">
        <v>6142</v>
      </c>
      <c r="E269" s="195" t="str">
        <f>IF(VLOOKUP($B:$B,'F25 Warehouse Sale Product List'!$A:$F,6,FALSE)="","",VLOOKUP($B:$B,'F25 Warehouse Sale Product List'!$A:$F,6,FALSE))</f>
        <v/>
      </c>
      <c r="F269" s="151"/>
    </row>
    <row r="270" spans="1:6" x14ac:dyDescent="0.25">
      <c r="A270" s="164">
        <v>72198136</v>
      </c>
      <c r="B270" s="193">
        <v>9782898450730</v>
      </c>
      <c r="C270" s="157" t="s">
        <v>984</v>
      </c>
      <c r="D270" s="235">
        <v>6143</v>
      </c>
      <c r="E270" s="195" t="str">
        <f>IF(VLOOKUP($B:$B,'F25 Warehouse Sale Product List'!$A:$F,6,FALSE)="","",VLOOKUP($B:$B,'F25 Warehouse Sale Product List'!$A:$F,6,FALSE))</f>
        <v/>
      </c>
      <c r="F270" s="151"/>
    </row>
    <row r="271" spans="1:6" x14ac:dyDescent="0.25">
      <c r="A271" s="164">
        <v>12517212</v>
      </c>
      <c r="B271" s="193">
        <v>9781443187367</v>
      </c>
      <c r="C271" s="157" t="s">
        <v>907</v>
      </c>
      <c r="D271" s="235">
        <v>6143</v>
      </c>
      <c r="E271" s="195" t="str">
        <f>IF(VLOOKUP($B:$B,'F25 Warehouse Sale Product List'!$A:$F,6,FALSE)="","",VLOOKUP($B:$B,'F25 Warehouse Sale Product List'!$A:$F,6,FALSE))</f>
        <v/>
      </c>
      <c r="F271" s="151"/>
    </row>
    <row r="272" spans="1:6" x14ac:dyDescent="0.25">
      <c r="A272" s="164">
        <v>52501771</v>
      </c>
      <c r="B272" s="193">
        <v>9781443196284</v>
      </c>
      <c r="C272" s="157" t="s">
        <v>944</v>
      </c>
      <c r="D272" s="235">
        <v>6143</v>
      </c>
      <c r="E272" s="195" t="str">
        <f>IF(VLOOKUP($B:$B,'F25 Warehouse Sale Product List'!$A:$F,6,FALSE)="","",VLOOKUP($B:$B,'F25 Warehouse Sale Product List'!$A:$F,6,FALSE))</f>
        <v/>
      </c>
      <c r="F272" s="151"/>
    </row>
    <row r="273" spans="1:6" x14ac:dyDescent="0.25">
      <c r="A273" s="164">
        <v>3213783</v>
      </c>
      <c r="B273" s="193">
        <v>9781443164344</v>
      </c>
      <c r="C273" s="157" t="s">
        <v>972</v>
      </c>
      <c r="D273" s="235">
        <v>6143</v>
      </c>
      <c r="E273" s="195" t="str">
        <f>IF(VLOOKUP($B:$B,'F25 Warehouse Sale Product List'!$A:$F,6,FALSE)="","",VLOOKUP($B:$B,'F25 Warehouse Sale Product List'!$A:$F,6,FALSE))</f>
        <v/>
      </c>
      <c r="F273" s="151"/>
    </row>
    <row r="274" spans="1:6" x14ac:dyDescent="0.25">
      <c r="A274" s="164">
        <v>3248988</v>
      </c>
      <c r="B274" s="193">
        <v>9781443165297</v>
      </c>
      <c r="C274" s="157" t="s">
        <v>974</v>
      </c>
      <c r="D274" s="235">
        <v>6143</v>
      </c>
      <c r="E274" s="195" t="str">
        <f>IF(VLOOKUP($B:$B,'F25 Warehouse Sale Product List'!$A:$F,6,FALSE)="","",VLOOKUP($B:$B,'F25 Warehouse Sale Product List'!$A:$F,6,FALSE))</f>
        <v/>
      </c>
      <c r="F274" s="151"/>
    </row>
    <row r="275" spans="1:6" x14ac:dyDescent="0.25">
      <c r="A275" s="164">
        <v>2719443</v>
      </c>
      <c r="B275" s="193">
        <v>9781443138673</v>
      </c>
      <c r="C275" s="157" t="s">
        <v>986</v>
      </c>
      <c r="D275" s="235">
        <v>6151</v>
      </c>
      <c r="E275" s="195" t="str">
        <f>IF(VLOOKUP($B:$B,'F25 Warehouse Sale Product List'!$A:$F,6,FALSE)="","",VLOOKUP($B:$B,'F25 Warehouse Sale Product List'!$A:$F,6,FALSE))</f>
        <v/>
      </c>
      <c r="F275" s="151"/>
    </row>
    <row r="276" spans="1:6" x14ac:dyDescent="0.25">
      <c r="A276" s="164">
        <v>3515957</v>
      </c>
      <c r="B276" s="193">
        <v>9781443180351</v>
      </c>
      <c r="C276" s="157" t="s">
        <v>995</v>
      </c>
      <c r="D276" s="235">
        <v>6152</v>
      </c>
      <c r="E276" s="195" t="str">
        <f>IF(VLOOKUP($B:$B,'F25 Warehouse Sale Product List'!$A:$F,6,FALSE)="","",VLOOKUP($B:$B,'F25 Warehouse Sale Product List'!$A:$F,6,FALSE))</f>
        <v/>
      </c>
      <c r="F276" s="151"/>
    </row>
    <row r="277" spans="1:6" x14ac:dyDescent="0.25">
      <c r="A277" s="164">
        <v>34034104</v>
      </c>
      <c r="B277" s="193">
        <v>9781039703957</v>
      </c>
      <c r="C277" s="157" t="s">
        <v>1019</v>
      </c>
      <c r="D277" s="235">
        <v>6152</v>
      </c>
      <c r="E277" s="195" t="str">
        <f>IF(VLOOKUP($B:$B,'F25 Warehouse Sale Product List'!$A:$F,6,FALSE)="","",VLOOKUP($B:$B,'F25 Warehouse Sale Product List'!$A:$F,6,FALSE))</f>
        <v/>
      </c>
      <c r="F277" s="151"/>
    </row>
    <row r="278" spans="1:6" x14ac:dyDescent="0.25">
      <c r="A278" s="164">
        <v>36000091</v>
      </c>
      <c r="B278" s="193">
        <v>9782895916536</v>
      </c>
      <c r="C278" s="157" t="s">
        <v>996</v>
      </c>
      <c r="D278" s="235">
        <v>6152</v>
      </c>
      <c r="E278" s="195" t="str">
        <f>IF(VLOOKUP($B:$B,'F25 Warehouse Sale Product List'!$A:$F,6,FALSE)="","",VLOOKUP($B:$B,'F25 Warehouse Sale Product List'!$A:$F,6,FALSE))</f>
        <v/>
      </c>
      <c r="F278" s="151"/>
    </row>
    <row r="279" spans="1:6" x14ac:dyDescent="0.25">
      <c r="A279" s="164">
        <v>3555953</v>
      </c>
      <c r="B279" s="193">
        <v>9781443181495</v>
      </c>
      <c r="C279" s="157" t="s">
        <v>999</v>
      </c>
      <c r="D279" s="235">
        <v>6152</v>
      </c>
      <c r="E279" s="195" t="str">
        <f>IF(VLOOKUP($B:$B,'F25 Warehouse Sale Product List'!$A:$F,6,FALSE)="","",VLOOKUP($B:$B,'F25 Warehouse Sale Product List'!$A:$F,6,FALSE))</f>
        <v/>
      </c>
      <c r="F279" s="151"/>
    </row>
    <row r="280" spans="1:6" x14ac:dyDescent="0.25">
      <c r="A280" s="164">
        <v>3575381</v>
      </c>
      <c r="B280" s="193">
        <v>9781443181983</v>
      </c>
      <c r="C280" s="157" t="s">
        <v>228</v>
      </c>
      <c r="D280" s="235">
        <v>6152</v>
      </c>
      <c r="E280" s="195" t="str">
        <f>IF(VLOOKUP($B:$B,'F25 Warehouse Sale Product List'!$A:$F,6,FALSE)="","",VLOOKUP($B:$B,'F25 Warehouse Sale Product List'!$A:$F,6,FALSE))</f>
        <v/>
      </c>
      <c r="F280" s="151"/>
    </row>
    <row r="281" spans="1:6" x14ac:dyDescent="0.25">
      <c r="A281" s="164">
        <v>3286459</v>
      </c>
      <c r="B281" s="193">
        <v>9781443168625</v>
      </c>
      <c r="C281" s="157" t="s">
        <v>1004</v>
      </c>
      <c r="D281" s="235">
        <v>6152</v>
      </c>
      <c r="E281" s="195" t="str">
        <f>IF(VLOOKUP($B:$B,'F25 Warehouse Sale Product List'!$A:$F,6,FALSE)="","",VLOOKUP($B:$B,'F25 Warehouse Sale Product List'!$A:$F,6,FALSE))</f>
        <v/>
      </c>
      <c r="F281" s="151"/>
    </row>
    <row r="282" spans="1:6" x14ac:dyDescent="0.25">
      <c r="A282" s="164">
        <v>98257811</v>
      </c>
      <c r="B282" s="193">
        <v>9781443191159</v>
      </c>
      <c r="C282" s="157" t="s">
        <v>327</v>
      </c>
      <c r="D282" s="235">
        <v>6153</v>
      </c>
      <c r="E282" s="195" t="str">
        <f>IF(VLOOKUP($B:$B,'F25 Warehouse Sale Product List'!$A:$F,6,FALSE)="","",VLOOKUP($B:$B,'F25 Warehouse Sale Product List'!$A:$F,6,FALSE))</f>
        <v/>
      </c>
      <c r="F282" s="151"/>
    </row>
    <row r="283" spans="1:6" x14ac:dyDescent="0.25">
      <c r="A283" s="164">
        <v>3134658</v>
      </c>
      <c r="B283" s="193">
        <v>9781443157872</v>
      </c>
      <c r="C283" s="157" t="s">
        <v>994</v>
      </c>
      <c r="D283" s="235">
        <v>6153</v>
      </c>
      <c r="E283" s="195" t="str">
        <f>IF(VLOOKUP($B:$B,'F25 Warehouse Sale Product List'!$A:$F,6,FALSE)="","",VLOOKUP($B:$B,'F25 Warehouse Sale Product List'!$A:$F,6,FALSE))</f>
        <v/>
      </c>
      <c r="F283" s="151"/>
    </row>
    <row r="284" spans="1:6" x14ac:dyDescent="0.25">
      <c r="A284" s="164">
        <v>14256158</v>
      </c>
      <c r="B284" s="193">
        <v>9781443194457</v>
      </c>
      <c r="C284" s="157" t="s">
        <v>1033</v>
      </c>
      <c r="D284" s="235">
        <v>6153</v>
      </c>
      <c r="E284" s="195" t="str">
        <f>IF(VLOOKUP($B:$B,'F25 Warehouse Sale Product List'!$A:$F,6,FALSE)="","",VLOOKUP($B:$B,'F25 Warehouse Sale Product List'!$A:$F,6,FALSE))</f>
        <v/>
      </c>
      <c r="F284" s="151"/>
    </row>
    <row r="285" spans="1:6" x14ac:dyDescent="0.25">
      <c r="A285" s="164">
        <v>81584977</v>
      </c>
      <c r="B285" s="193">
        <v>9781443197632</v>
      </c>
      <c r="C285" s="157" t="s">
        <v>1034</v>
      </c>
      <c r="D285" s="235">
        <v>6153</v>
      </c>
      <c r="E285" s="195" t="str">
        <f>IF(VLOOKUP($B:$B,'F25 Warehouse Sale Product List'!$A:$F,6,FALSE)="","",VLOOKUP($B:$B,'F25 Warehouse Sale Product List'!$A:$F,6,FALSE))</f>
        <v/>
      </c>
      <c r="F285" s="151"/>
    </row>
    <row r="286" spans="1:6" x14ac:dyDescent="0.25">
      <c r="A286" s="164">
        <v>3437028</v>
      </c>
      <c r="B286" s="193">
        <v>9781443176422</v>
      </c>
      <c r="C286" s="157" t="s">
        <v>330</v>
      </c>
      <c r="D286" s="235">
        <v>6153</v>
      </c>
      <c r="E286" s="195" t="str">
        <f>IF(VLOOKUP($B:$B,'F25 Warehouse Sale Product List'!$A:$F,6,FALSE)="","",VLOOKUP($B:$B,'F25 Warehouse Sale Product List'!$A:$F,6,FALSE))</f>
        <v/>
      </c>
      <c r="F286" s="151"/>
    </row>
    <row r="287" spans="1:6" x14ac:dyDescent="0.25">
      <c r="A287" s="164">
        <v>13190743</v>
      </c>
      <c r="B287" s="193">
        <v>9781443199186</v>
      </c>
      <c r="C287" s="157" t="s">
        <v>1000</v>
      </c>
      <c r="D287" s="235">
        <v>6153</v>
      </c>
      <c r="E287" s="195" t="str">
        <f>IF(VLOOKUP($B:$B,'F25 Warehouse Sale Product List'!$A:$F,6,FALSE)="","",VLOOKUP($B:$B,'F25 Warehouse Sale Product List'!$A:$F,6,FALSE))</f>
        <v/>
      </c>
      <c r="F287" s="151"/>
    </row>
    <row r="288" spans="1:6" x14ac:dyDescent="0.25">
      <c r="A288" s="164">
        <v>55164382</v>
      </c>
      <c r="B288" s="193">
        <v>9781546119951</v>
      </c>
      <c r="C288" s="157" t="s">
        <v>336</v>
      </c>
      <c r="D288" s="235">
        <v>7152</v>
      </c>
      <c r="E288" s="195" t="str">
        <f>IF(VLOOKUP($B:$B,'F25 Warehouse Sale Product List'!$A:$F,6,FALSE)="","",VLOOKUP($B:$B,'F25 Warehouse Sale Product List'!$A:$F,6,FALSE))</f>
        <v/>
      </c>
      <c r="F288" s="151"/>
    </row>
    <row r="289" spans="1:6" x14ac:dyDescent="0.25">
      <c r="A289" s="164">
        <v>18447135</v>
      </c>
      <c r="B289" s="193">
        <v>9781546120155</v>
      </c>
      <c r="C289" s="157" t="s">
        <v>341</v>
      </c>
      <c r="D289" s="235">
        <v>7162</v>
      </c>
      <c r="E289" s="195" t="str">
        <f>IF(VLOOKUP($B:$B,'F25 Warehouse Sale Product List'!$A:$F,6,FALSE)="","",VLOOKUP($B:$B,'F25 Warehouse Sale Product List'!$A:$F,6,FALSE))</f>
        <v/>
      </c>
      <c r="F289" s="151"/>
    </row>
    <row r="290" spans="1:6" x14ac:dyDescent="0.25">
      <c r="A290" s="164">
        <v>18153936</v>
      </c>
      <c r="B290" s="193">
        <v>9781546152354</v>
      </c>
      <c r="C290" s="157" t="s">
        <v>339</v>
      </c>
      <c r="D290" s="235">
        <v>8122</v>
      </c>
      <c r="E290" s="195" t="str">
        <f>IF(VLOOKUP($B:$B,'F25 Warehouse Sale Product List'!$A:$F,6,FALSE)="","",VLOOKUP($B:$B,'F25 Warehouse Sale Product List'!$A:$F,6,FALSE))</f>
        <v/>
      </c>
      <c r="F290" s="151"/>
    </row>
    <row r="291" spans="1:6" x14ac:dyDescent="0.25">
      <c r="A291" s="164">
        <v>22222462</v>
      </c>
      <c r="B291" s="193">
        <v>9781546151500</v>
      </c>
      <c r="C291" s="157" t="s">
        <v>337</v>
      </c>
      <c r="D291" s="235">
        <v>8132</v>
      </c>
      <c r="E291" s="195" t="str">
        <f>IF(VLOOKUP($B:$B,'F25 Warehouse Sale Product List'!$A:$F,6,FALSE)="","",VLOOKUP($B:$B,'F25 Warehouse Sale Product List'!$A:$F,6,FALSE))</f>
        <v/>
      </c>
      <c r="F291" s="151"/>
    </row>
    <row r="292" spans="1:6" x14ac:dyDescent="0.25">
      <c r="A292" s="164">
        <v>11869919</v>
      </c>
      <c r="B292" s="193">
        <v>9781443199841</v>
      </c>
      <c r="C292" s="157" t="s">
        <v>846</v>
      </c>
      <c r="D292" s="235">
        <v>9011</v>
      </c>
      <c r="E292" s="195" t="str">
        <f>IF(VLOOKUP($B:$B,'F25 Warehouse Sale Product List'!$A:$F,6,FALSE)="","",VLOOKUP($B:$B,'F25 Warehouse Sale Product List'!$A:$F,6,FALSE))</f>
        <v/>
      </c>
      <c r="F292" s="151"/>
    </row>
    <row r="293" spans="1:6" x14ac:dyDescent="0.25">
      <c r="A293" s="164">
        <v>29398426</v>
      </c>
      <c r="B293" s="193">
        <v>9781039705623</v>
      </c>
      <c r="C293" s="157" t="s">
        <v>801</v>
      </c>
      <c r="D293" s="235">
        <v>9012</v>
      </c>
      <c r="E293" s="195" t="str">
        <f>IF(VLOOKUP($B:$B,'F25 Warehouse Sale Product List'!$A:$F,6,FALSE)="","",VLOOKUP($B:$B,'F25 Warehouse Sale Product List'!$A:$F,6,FALSE))</f>
        <v/>
      </c>
      <c r="F293" s="151"/>
    </row>
    <row r="294" spans="1:6" x14ac:dyDescent="0.25">
      <c r="A294" s="164">
        <v>61618719</v>
      </c>
      <c r="B294" s="193">
        <v>9781039710573</v>
      </c>
      <c r="C294" s="157" t="s">
        <v>270</v>
      </c>
      <c r="D294" s="235">
        <v>9012</v>
      </c>
      <c r="E294" s="195" t="str">
        <f>IF(VLOOKUP($B:$B,'F25 Warehouse Sale Product List'!$A:$F,6,FALSE)="","",VLOOKUP($B:$B,'F25 Warehouse Sale Product List'!$A:$F,6,FALSE))</f>
        <v/>
      </c>
      <c r="F294" s="151"/>
    </row>
    <row r="295" spans="1:6" x14ac:dyDescent="0.25">
      <c r="A295" s="164">
        <v>71390408</v>
      </c>
      <c r="B295" s="193">
        <v>9781039703377</v>
      </c>
      <c r="C295" s="157" t="s">
        <v>294</v>
      </c>
      <c r="D295" s="235">
        <v>9012</v>
      </c>
      <c r="E295" s="195" t="str">
        <f>IF(VLOOKUP($B:$B,'F25 Warehouse Sale Product List'!$A:$F,6,FALSE)="","",VLOOKUP($B:$B,'F25 Warehouse Sale Product List'!$A:$F,6,FALSE))</f>
        <v/>
      </c>
      <c r="F295" s="151"/>
    </row>
    <row r="296" spans="1:6" x14ac:dyDescent="0.25">
      <c r="A296" s="164">
        <v>98048152</v>
      </c>
      <c r="B296" s="193">
        <v>9781039708525</v>
      </c>
      <c r="C296" s="157" t="s">
        <v>825</v>
      </c>
      <c r="D296" s="235">
        <v>9013</v>
      </c>
      <c r="E296" s="195" t="str">
        <f>IF(VLOOKUP($B:$B,'F25 Warehouse Sale Product List'!$A:$F,6,FALSE)="","",VLOOKUP($B:$B,'F25 Warehouse Sale Product List'!$A:$F,6,FALSE))</f>
        <v/>
      </c>
      <c r="F296" s="151"/>
    </row>
    <row r="297" spans="1:6" x14ac:dyDescent="0.25">
      <c r="A297" s="164">
        <v>2498162</v>
      </c>
      <c r="B297" s="193">
        <v>9781443195997</v>
      </c>
      <c r="C297" s="157" t="s">
        <v>209</v>
      </c>
      <c r="D297" s="235">
        <v>9021</v>
      </c>
      <c r="E297" s="195" t="str">
        <f>IF(VLOOKUP($B:$B,'F25 Warehouse Sale Product List'!$A:$F,6,FALSE)="","",VLOOKUP($B:$B,'F25 Warehouse Sale Product List'!$A:$F,6,FALSE))</f>
        <v/>
      </c>
      <c r="F297" s="151"/>
    </row>
    <row r="298" spans="1:6" x14ac:dyDescent="0.25">
      <c r="A298" s="164">
        <v>72757165</v>
      </c>
      <c r="B298" s="193">
        <v>9781039701823</v>
      </c>
      <c r="C298" s="157" t="s">
        <v>770</v>
      </c>
      <c r="D298" s="235">
        <v>9022</v>
      </c>
      <c r="E298" s="195" t="str">
        <f>IF(VLOOKUP($B:$B,'F25 Warehouse Sale Product List'!$A:$F,6,FALSE)="","",VLOOKUP($B:$B,'F25 Warehouse Sale Product List'!$A:$F,6,FALSE))</f>
        <v/>
      </c>
      <c r="F298" s="151"/>
    </row>
    <row r="299" spans="1:6" x14ac:dyDescent="0.25">
      <c r="A299" s="164">
        <v>27468231</v>
      </c>
      <c r="B299" s="193">
        <v>9781039709690</v>
      </c>
      <c r="C299" s="157" t="s">
        <v>812</v>
      </c>
      <c r="D299" s="235">
        <v>9022</v>
      </c>
      <c r="E299" s="195" t="str">
        <f>IF(VLOOKUP($B:$B,'F25 Warehouse Sale Product List'!$A:$F,6,FALSE)="","",VLOOKUP($B:$B,'F25 Warehouse Sale Product List'!$A:$F,6,FALSE))</f>
        <v/>
      </c>
      <c r="F299" s="151"/>
    </row>
    <row r="300" spans="1:6" x14ac:dyDescent="0.25">
      <c r="A300" s="164">
        <v>15673578</v>
      </c>
      <c r="B300" s="193">
        <v>9782764368428</v>
      </c>
      <c r="C300" s="157" t="s">
        <v>217</v>
      </c>
      <c r="D300" s="235">
        <v>9022</v>
      </c>
      <c r="E300" s="195" t="str">
        <f>IF(VLOOKUP($B:$B,'F25 Warehouse Sale Product List'!$A:$F,6,FALSE)="","",VLOOKUP($B:$B,'F25 Warehouse Sale Product List'!$A:$F,6,FALSE))</f>
        <v/>
      </c>
      <c r="F300" s="151"/>
    </row>
    <row r="301" spans="1:6" x14ac:dyDescent="0.25">
      <c r="A301" s="164">
        <v>80514689</v>
      </c>
      <c r="B301" s="193">
        <v>9781039708785</v>
      </c>
      <c r="C301" s="157" t="s">
        <v>961</v>
      </c>
      <c r="D301" s="235">
        <v>9023</v>
      </c>
      <c r="E301" s="195" t="str">
        <f>IF(VLOOKUP($B:$B,'F25 Warehouse Sale Product List'!$A:$F,6,FALSE)="","",VLOOKUP($B:$B,'F25 Warehouse Sale Product List'!$A:$F,6,FALSE))</f>
        <v/>
      </c>
      <c r="F301" s="151"/>
    </row>
    <row r="302" spans="1:6" x14ac:dyDescent="0.25">
      <c r="A302" s="164">
        <v>64890463</v>
      </c>
      <c r="B302" s="193">
        <v>9781443194679</v>
      </c>
      <c r="C302" s="157" t="s">
        <v>827</v>
      </c>
      <c r="D302" s="235">
        <v>9023</v>
      </c>
      <c r="E302" s="195" t="str">
        <f>IF(VLOOKUP($B:$B,'F25 Warehouse Sale Product List'!$A:$F,6,FALSE)="","",VLOOKUP($B:$B,'F25 Warehouse Sale Product List'!$A:$F,6,FALSE))</f>
        <v/>
      </c>
      <c r="F302" s="151"/>
    </row>
    <row r="303" spans="1:6" x14ac:dyDescent="0.25">
      <c r="A303" s="164">
        <v>92804926</v>
      </c>
      <c r="B303" s="193">
        <v>9781039704268</v>
      </c>
      <c r="C303" s="157" t="s">
        <v>829</v>
      </c>
      <c r="D303" s="235">
        <v>9023</v>
      </c>
      <c r="E303" s="195" t="str">
        <f>IF(VLOOKUP($B:$B,'F25 Warehouse Sale Product List'!$A:$F,6,FALSE)="","",VLOOKUP($B:$B,'F25 Warehouse Sale Product List'!$A:$F,6,FALSE))</f>
        <v/>
      </c>
      <c r="F303" s="151"/>
    </row>
    <row r="304" spans="1:6" x14ac:dyDescent="0.25">
      <c r="A304" s="164">
        <v>92406032</v>
      </c>
      <c r="B304" s="193">
        <v>9781039703506</v>
      </c>
      <c r="C304" s="157" t="s">
        <v>859</v>
      </c>
      <c r="D304" s="235">
        <v>9023</v>
      </c>
      <c r="E304" s="195" t="str">
        <f>IF(VLOOKUP($B:$B,'F25 Warehouse Sale Product List'!$A:$F,6,FALSE)="","",VLOOKUP($B:$B,'F25 Warehouse Sale Product List'!$A:$F,6,FALSE))</f>
        <v/>
      </c>
      <c r="F304" s="151"/>
    </row>
    <row r="305" spans="1:6" x14ac:dyDescent="0.25">
      <c r="A305" s="164">
        <v>20068203</v>
      </c>
      <c r="B305" s="193">
        <v>9781039705234</v>
      </c>
      <c r="C305" s="157" t="s">
        <v>766</v>
      </c>
      <c r="D305" s="235">
        <v>9031</v>
      </c>
      <c r="E305" s="195" t="str">
        <f>IF(VLOOKUP($B:$B,'F25 Warehouse Sale Product List'!$A:$F,6,FALSE)="","",VLOOKUP($B:$B,'F25 Warehouse Sale Product List'!$A:$F,6,FALSE))</f>
        <v/>
      </c>
      <c r="F305" s="151"/>
    </row>
    <row r="306" spans="1:6" x14ac:dyDescent="0.25">
      <c r="A306" s="164">
        <v>19755135</v>
      </c>
      <c r="B306" s="193">
        <v>9781039702486</v>
      </c>
      <c r="C306" s="157" t="s">
        <v>839</v>
      </c>
      <c r="D306" s="235">
        <v>9031</v>
      </c>
      <c r="E306" s="195" t="str">
        <f>IF(VLOOKUP($B:$B,'F25 Warehouse Sale Product List'!$A:$F,6,FALSE)="","",VLOOKUP($B:$B,'F25 Warehouse Sale Product List'!$A:$F,6,FALSE))</f>
        <v/>
      </c>
      <c r="F306" s="151"/>
    </row>
    <row r="307" spans="1:6" x14ac:dyDescent="0.25">
      <c r="A307" s="164">
        <v>85971814</v>
      </c>
      <c r="B307" s="193">
        <v>9781039709881</v>
      </c>
      <c r="C307" s="157" t="s">
        <v>760</v>
      </c>
      <c r="D307" s="235">
        <v>9033</v>
      </c>
      <c r="E307" s="195" t="str">
        <f>IF(VLOOKUP($B:$B,'F25 Warehouse Sale Product List'!$A:$F,6,FALSE)="","",VLOOKUP($B:$B,'F25 Warehouse Sale Product List'!$A:$F,6,FALSE))</f>
        <v/>
      </c>
      <c r="F307" s="151"/>
    </row>
    <row r="308" spans="1:6" x14ac:dyDescent="0.25">
      <c r="A308" s="164">
        <v>96575198</v>
      </c>
      <c r="B308" s="193">
        <v>9781039709850</v>
      </c>
      <c r="C308" s="157" t="s">
        <v>857</v>
      </c>
      <c r="D308" s="235">
        <v>9033</v>
      </c>
      <c r="E308" s="195" t="str">
        <f>IF(VLOOKUP($B:$B,'F25 Warehouse Sale Product List'!$A:$F,6,FALSE)="","",VLOOKUP($B:$B,'F25 Warehouse Sale Product List'!$A:$F,6,FALSE))</f>
        <v/>
      </c>
      <c r="F308" s="151"/>
    </row>
    <row r="309" spans="1:6" x14ac:dyDescent="0.25">
      <c r="A309" s="164">
        <v>66331104</v>
      </c>
      <c r="B309" s="193">
        <v>9781039706019</v>
      </c>
      <c r="C309" s="157" t="s">
        <v>822</v>
      </c>
      <c r="D309" s="235">
        <v>9033</v>
      </c>
      <c r="E309" s="195" t="str">
        <f>IF(VLOOKUP($B:$B,'F25 Warehouse Sale Product List'!$A:$F,6,FALSE)="","",VLOOKUP($B:$B,'F25 Warehouse Sale Product List'!$A:$F,6,FALSE))</f>
        <v/>
      </c>
      <c r="F309" s="151"/>
    </row>
    <row r="310" spans="1:6" x14ac:dyDescent="0.25">
      <c r="A310" s="164">
        <v>72052059</v>
      </c>
      <c r="B310" s="193">
        <v>9781443199193</v>
      </c>
      <c r="C310" s="157" t="s">
        <v>295</v>
      </c>
      <c r="D310" s="235">
        <v>9033</v>
      </c>
      <c r="E310" s="195" t="str">
        <f>IF(VLOOKUP($B:$B,'F25 Warehouse Sale Product List'!$A:$F,6,FALSE)="","",VLOOKUP($B:$B,'F25 Warehouse Sale Product List'!$A:$F,6,FALSE))</f>
        <v/>
      </c>
      <c r="F310" s="151"/>
    </row>
    <row r="311" spans="1:6" x14ac:dyDescent="0.25">
      <c r="A311" s="164">
        <v>12051423</v>
      </c>
      <c r="B311" s="193">
        <v>9781039705579</v>
      </c>
      <c r="C311" s="157" t="s">
        <v>767</v>
      </c>
      <c r="D311" s="235">
        <v>9042</v>
      </c>
      <c r="E311" s="195" t="str">
        <f>IF(VLOOKUP($B:$B,'F25 Warehouse Sale Product List'!$A:$F,6,FALSE)="","",VLOOKUP($B:$B,'F25 Warehouse Sale Product List'!$A:$F,6,FALSE))</f>
        <v/>
      </c>
      <c r="F311" s="151"/>
    </row>
    <row r="312" spans="1:6" x14ac:dyDescent="0.25">
      <c r="A312" s="164">
        <v>57156457</v>
      </c>
      <c r="B312" s="193">
        <v>9781039704022</v>
      </c>
      <c r="C312" s="157" t="s">
        <v>815</v>
      </c>
      <c r="D312" s="235">
        <v>9042</v>
      </c>
      <c r="E312" s="195" t="str">
        <f>IF(VLOOKUP($B:$B,'F25 Warehouse Sale Product List'!$A:$F,6,FALSE)="","",VLOOKUP($B:$B,'F25 Warehouse Sale Product List'!$A:$F,6,FALSE))</f>
        <v/>
      </c>
      <c r="F312" s="151"/>
    </row>
    <row r="313" spans="1:6" x14ac:dyDescent="0.25">
      <c r="A313" s="164">
        <v>87374423</v>
      </c>
      <c r="B313" s="193">
        <v>9781039708198</v>
      </c>
      <c r="C313" s="157" t="s">
        <v>831</v>
      </c>
      <c r="D313" s="235">
        <v>9042</v>
      </c>
      <c r="E313" s="195" t="str">
        <f>IF(VLOOKUP($B:$B,'F25 Warehouse Sale Product List'!$A:$F,6,FALSE)="","",VLOOKUP($B:$B,'F25 Warehouse Sale Product List'!$A:$F,6,FALSE))</f>
        <v/>
      </c>
      <c r="F313" s="151"/>
    </row>
    <row r="314" spans="1:6" x14ac:dyDescent="0.25">
      <c r="A314" s="164">
        <v>55771858</v>
      </c>
      <c r="B314" s="193">
        <v>9781039705111</v>
      </c>
      <c r="C314" s="157" t="s">
        <v>764</v>
      </c>
      <c r="D314" s="235">
        <v>9043</v>
      </c>
      <c r="E314" s="195" t="str">
        <f>IF(VLOOKUP($B:$B,'F25 Warehouse Sale Product List'!$A:$F,6,FALSE)="","",VLOOKUP($B:$B,'F25 Warehouse Sale Product List'!$A:$F,6,FALSE))</f>
        <v/>
      </c>
      <c r="F314" s="151"/>
    </row>
    <row r="315" spans="1:6" x14ac:dyDescent="0.25">
      <c r="A315" s="164">
        <v>83330592</v>
      </c>
      <c r="B315" s="193">
        <v>9782897519650</v>
      </c>
      <c r="C315" s="157" t="s">
        <v>862</v>
      </c>
      <c r="D315" s="235">
        <v>9052</v>
      </c>
      <c r="E315" s="195" t="str">
        <f>IF(VLOOKUP($B:$B,'F25 Warehouse Sale Product List'!$A:$F,6,FALSE)="","",VLOOKUP($B:$B,'F25 Warehouse Sale Product List'!$A:$F,6,FALSE))</f>
        <v/>
      </c>
      <c r="F315" s="151"/>
    </row>
    <row r="316" spans="1:6" x14ac:dyDescent="0.25">
      <c r="A316" s="164">
        <v>73850848</v>
      </c>
      <c r="B316" s="193">
        <v>9781443195157</v>
      </c>
      <c r="C316" s="157" t="s">
        <v>219</v>
      </c>
      <c r="D316" s="235">
        <v>9052</v>
      </c>
      <c r="E316" s="195" t="str">
        <f>IF(VLOOKUP($B:$B,'F25 Warehouse Sale Product List'!$A:$F,6,FALSE)="","",VLOOKUP($B:$B,'F25 Warehouse Sale Product List'!$A:$F,6,FALSE))</f>
        <v/>
      </c>
      <c r="F316" s="151"/>
    </row>
    <row r="317" spans="1:6" x14ac:dyDescent="0.25">
      <c r="A317" s="164">
        <v>42587831</v>
      </c>
      <c r="B317" s="193">
        <v>9781039703384</v>
      </c>
      <c r="C317" s="157" t="s">
        <v>292</v>
      </c>
      <c r="D317" s="235">
        <v>9052</v>
      </c>
      <c r="E317" s="195" t="str">
        <f>IF(VLOOKUP($B:$B,'F25 Warehouse Sale Product List'!$A:$F,6,FALSE)="","",VLOOKUP($B:$B,'F25 Warehouse Sale Product List'!$A:$F,6,FALSE))</f>
        <v/>
      </c>
      <c r="F317" s="151"/>
    </row>
    <row r="318" spans="1:6" x14ac:dyDescent="0.25">
      <c r="A318" s="164">
        <v>48633537</v>
      </c>
      <c r="B318" s="193">
        <v>9781039704305</v>
      </c>
      <c r="C318" s="157" t="s">
        <v>293</v>
      </c>
      <c r="D318" s="235">
        <v>9052</v>
      </c>
      <c r="E318" s="195" t="str">
        <f>IF(VLOOKUP($B:$B,'F25 Warehouse Sale Product List'!$A:$F,6,FALSE)="","",VLOOKUP($B:$B,'F25 Warehouse Sale Product List'!$A:$F,6,FALSE))</f>
        <v/>
      </c>
      <c r="F318" s="151"/>
    </row>
    <row r="319" spans="1:6" x14ac:dyDescent="0.25">
      <c r="A319" s="164">
        <v>47911842</v>
      </c>
      <c r="B319" s="193">
        <v>9781039709713</v>
      </c>
      <c r="C319" s="157" t="s">
        <v>271</v>
      </c>
      <c r="D319" s="235">
        <v>9052</v>
      </c>
      <c r="E319" s="195" t="str">
        <f>IF(VLOOKUP($B:$B,'F25 Warehouse Sale Product List'!$A:$F,6,FALSE)="","",VLOOKUP($B:$B,'F25 Warehouse Sale Product List'!$A:$F,6,FALSE))</f>
        <v/>
      </c>
      <c r="F319" s="151"/>
    </row>
    <row r="320" spans="1:6" x14ac:dyDescent="0.25">
      <c r="A320" s="164">
        <v>40440153</v>
      </c>
      <c r="B320" s="193">
        <v>9781039711051</v>
      </c>
      <c r="C320" s="157" t="s">
        <v>874</v>
      </c>
      <c r="D320" s="235">
        <v>9052</v>
      </c>
      <c r="E320" s="195" t="str">
        <f>IF(VLOOKUP($B:$B,'F25 Warehouse Sale Product List'!$A:$F,6,FALSE)="","",VLOOKUP($B:$B,'F25 Warehouse Sale Product List'!$A:$F,6,FALSE))</f>
        <v/>
      </c>
      <c r="F320" s="151"/>
    </row>
    <row r="321" spans="1:6" x14ac:dyDescent="0.25">
      <c r="A321" s="164">
        <v>64631827</v>
      </c>
      <c r="B321" s="193">
        <v>9781039701366</v>
      </c>
      <c r="C321" s="157" t="s">
        <v>803</v>
      </c>
      <c r="D321" s="235">
        <v>9053</v>
      </c>
      <c r="E321" s="195" t="str">
        <f>IF(VLOOKUP($B:$B,'F25 Warehouse Sale Product List'!$A:$F,6,FALSE)="","",VLOOKUP($B:$B,'F25 Warehouse Sale Product List'!$A:$F,6,FALSE))</f>
        <v/>
      </c>
      <c r="F321" s="151"/>
    </row>
    <row r="322" spans="1:6" x14ac:dyDescent="0.25">
      <c r="A322" s="164">
        <v>23898437</v>
      </c>
      <c r="B322" s="193">
        <v>9781039711426</v>
      </c>
      <c r="C322" s="157" t="s">
        <v>305</v>
      </c>
      <c r="D322" s="235">
        <v>9053</v>
      </c>
      <c r="E322" s="195" t="str">
        <f>IF(VLOOKUP($B:$B,'F25 Warehouse Sale Product List'!$A:$F,6,FALSE)="","",VLOOKUP($B:$B,'F25 Warehouse Sale Product List'!$A:$F,6,FALSE))</f>
        <v/>
      </c>
      <c r="F322" s="151"/>
    </row>
    <row r="323" spans="1:6" x14ac:dyDescent="0.25">
      <c r="A323" s="164">
        <v>87477209</v>
      </c>
      <c r="B323" s="193">
        <v>9781039708624</v>
      </c>
      <c r="C323" s="157" t="s">
        <v>307</v>
      </c>
      <c r="D323" s="235">
        <v>9053</v>
      </c>
      <c r="E323" s="195" t="str">
        <f>IF(VLOOKUP($B:$B,'F25 Warehouse Sale Product List'!$A:$F,6,FALSE)="","",VLOOKUP($B:$B,'F25 Warehouse Sale Product List'!$A:$F,6,FALSE))</f>
        <v/>
      </c>
      <c r="F323" s="151"/>
    </row>
    <row r="324" spans="1:6" x14ac:dyDescent="0.25">
      <c r="A324" s="164">
        <v>83504162</v>
      </c>
      <c r="B324" s="193">
        <v>9781039708235</v>
      </c>
      <c r="C324" s="157" t="s">
        <v>914</v>
      </c>
      <c r="D324" s="235">
        <v>9053</v>
      </c>
      <c r="E324" s="195" t="str">
        <f>IF(VLOOKUP($B:$B,'F25 Warehouse Sale Product List'!$A:$F,6,FALSE)="","",VLOOKUP($B:$B,'F25 Warehouse Sale Product List'!$A:$F,6,FALSE))</f>
        <v/>
      </c>
      <c r="F324" s="151"/>
    </row>
    <row r="325" spans="1:6" x14ac:dyDescent="0.25">
      <c r="A325" s="164">
        <v>34588544</v>
      </c>
      <c r="B325" s="193">
        <v>9781039707788</v>
      </c>
      <c r="C325" s="157" t="s">
        <v>875</v>
      </c>
      <c r="D325" s="235">
        <v>9053</v>
      </c>
      <c r="E325" s="195" t="str">
        <f>IF(VLOOKUP($B:$B,'F25 Warehouse Sale Product List'!$A:$F,6,FALSE)="","",VLOOKUP($B:$B,'F25 Warehouse Sale Product List'!$A:$F,6,FALSE))</f>
        <v/>
      </c>
      <c r="F325" s="151"/>
    </row>
    <row r="326" spans="1:6" x14ac:dyDescent="0.25">
      <c r="A326" s="164">
        <v>82689351</v>
      </c>
      <c r="B326" s="193">
        <v>9781039705241</v>
      </c>
      <c r="C326" s="157" t="s">
        <v>838</v>
      </c>
      <c r="D326" s="235">
        <v>9053</v>
      </c>
      <c r="E326" s="195" t="str">
        <f>IF(VLOOKUP($B:$B,'F25 Warehouse Sale Product List'!$A:$F,6,FALSE)="","",VLOOKUP($B:$B,'F25 Warehouse Sale Product List'!$A:$F,6,FALSE))</f>
        <v/>
      </c>
      <c r="F326" s="151"/>
    </row>
    <row r="327" spans="1:6" x14ac:dyDescent="0.25">
      <c r="A327" s="164">
        <v>3479137</v>
      </c>
      <c r="B327" s="193">
        <v>9781443177672</v>
      </c>
      <c r="C327" s="157" t="s">
        <v>297</v>
      </c>
      <c r="D327" s="235">
        <v>9063</v>
      </c>
      <c r="E327" s="195" t="str">
        <f>IF(VLOOKUP($B:$B,'F25 Warehouse Sale Product List'!$A:$F,6,FALSE)="","",VLOOKUP($B:$B,'F25 Warehouse Sale Product List'!$A:$F,6,FALSE))</f>
        <v/>
      </c>
      <c r="F327" s="151"/>
    </row>
    <row r="328" spans="1:6" x14ac:dyDescent="0.25">
      <c r="A328" s="164">
        <v>54303639</v>
      </c>
      <c r="B328" s="193">
        <v>9781805316299</v>
      </c>
      <c r="C328" s="157" t="s">
        <v>762</v>
      </c>
      <c r="D328" s="235">
        <v>9072</v>
      </c>
      <c r="E328" s="195" t="str">
        <f>IF(VLOOKUP($B:$B,'F25 Warehouse Sale Product List'!$A:$F,6,FALSE)="","",VLOOKUP($B:$B,'F25 Warehouse Sale Product List'!$A:$F,6,FALSE))</f>
        <v/>
      </c>
      <c r="F328" s="151"/>
    </row>
    <row r="329" spans="1:6" x14ac:dyDescent="0.25">
      <c r="A329" s="164">
        <v>43103583</v>
      </c>
      <c r="B329" s="193">
        <v>9781039706200</v>
      </c>
      <c r="C329" s="157" t="s">
        <v>789</v>
      </c>
      <c r="D329" s="235">
        <v>9072</v>
      </c>
      <c r="E329" s="195" t="str">
        <f>IF(VLOOKUP($B:$B,'F25 Warehouse Sale Product List'!$A:$F,6,FALSE)="","",VLOOKUP($B:$B,'F25 Warehouse Sale Product List'!$A:$F,6,FALSE))</f>
        <v/>
      </c>
      <c r="F329" s="151"/>
    </row>
    <row r="330" spans="1:6" x14ac:dyDescent="0.25">
      <c r="A330" s="164">
        <v>2577015</v>
      </c>
      <c r="B330" s="193">
        <v>9781443129435</v>
      </c>
      <c r="C330" s="157" t="s">
        <v>288</v>
      </c>
      <c r="D330" s="235">
        <v>9072</v>
      </c>
      <c r="E330" s="195" t="str">
        <f>IF(VLOOKUP($B:$B,'F25 Warehouse Sale Product List'!$A:$F,6,FALSE)="","",VLOOKUP($B:$B,'F25 Warehouse Sale Product List'!$A:$F,6,FALSE))</f>
        <v/>
      </c>
      <c r="F330" s="151"/>
    </row>
    <row r="331" spans="1:6" x14ac:dyDescent="0.25">
      <c r="A331" s="164">
        <v>57239382</v>
      </c>
      <c r="B331" s="193">
        <v>9781805319566</v>
      </c>
      <c r="C331" s="157" t="s">
        <v>216</v>
      </c>
      <c r="D331" s="235">
        <v>9072</v>
      </c>
      <c r="E331" s="195" t="str">
        <f>IF(VLOOKUP($B:$B,'F25 Warehouse Sale Product List'!$A:$F,6,FALSE)="","",VLOOKUP($B:$B,'F25 Warehouse Sale Product List'!$A:$F,6,FALSE))</f>
        <v/>
      </c>
      <c r="F331" s="151"/>
    </row>
    <row r="332" spans="1:6" x14ac:dyDescent="0.25">
      <c r="A332" s="164">
        <v>3074440</v>
      </c>
      <c r="B332" s="193">
        <v>9781443154840</v>
      </c>
      <c r="C332" s="157" t="s">
        <v>826</v>
      </c>
      <c r="D332" s="235">
        <v>9072</v>
      </c>
      <c r="E332" s="195" t="str">
        <f>IF(VLOOKUP($B:$B,'F25 Warehouse Sale Product List'!$A:$F,6,FALSE)="","",VLOOKUP($B:$B,'F25 Warehouse Sale Product List'!$A:$F,6,FALSE))</f>
        <v/>
      </c>
      <c r="F332" s="151"/>
    </row>
    <row r="333" spans="1:6" x14ac:dyDescent="0.25">
      <c r="A333" s="164">
        <v>83684966</v>
      </c>
      <c r="B333" s="193">
        <v>9781039709621</v>
      </c>
      <c r="C333" s="157" t="s">
        <v>835</v>
      </c>
      <c r="D333" s="235">
        <v>9072</v>
      </c>
      <c r="E333" s="195" t="str">
        <f>IF(VLOOKUP($B:$B,'F25 Warehouse Sale Product List'!$A:$F,6,FALSE)="","",VLOOKUP($B:$B,'F25 Warehouse Sale Product List'!$A:$F,6,FALSE))</f>
        <v/>
      </c>
      <c r="F333" s="151"/>
    </row>
    <row r="334" spans="1:6" x14ac:dyDescent="0.25">
      <c r="A334" s="164">
        <v>43818446</v>
      </c>
      <c r="B334" s="193">
        <v>9781443189125</v>
      </c>
      <c r="C334" s="157" t="s">
        <v>791</v>
      </c>
      <c r="D334" s="235">
        <v>9073</v>
      </c>
      <c r="E334" s="195" t="str">
        <f>IF(VLOOKUP($B:$B,'F25 Warehouse Sale Product List'!$A:$F,6,FALSE)="","",VLOOKUP($B:$B,'F25 Warehouse Sale Product List'!$A:$F,6,FALSE))</f>
        <v/>
      </c>
      <c r="F334" s="151"/>
    </row>
    <row r="335" spans="1:6" x14ac:dyDescent="0.25">
      <c r="A335" s="164">
        <v>98744895</v>
      </c>
      <c r="B335" s="193">
        <v>9781039709911</v>
      </c>
      <c r="C335" s="157" t="s">
        <v>793</v>
      </c>
      <c r="D335" s="235">
        <v>9073</v>
      </c>
      <c r="E335" s="195" t="str">
        <f>IF(VLOOKUP($B:$B,'F25 Warehouse Sale Product List'!$A:$F,6,FALSE)="","",VLOOKUP($B:$B,'F25 Warehouse Sale Product List'!$A:$F,6,FALSE))</f>
        <v/>
      </c>
      <c r="F335" s="151"/>
    </row>
    <row r="336" spans="1:6" x14ac:dyDescent="0.25">
      <c r="A336" s="164">
        <v>17041260</v>
      </c>
      <c r="B336" s="193">
        <v>9781039707610</v>
      </c>
      <c r="C336" s="157" t="s">
        <v>844</v>
      </c>
      <c r="D336" s="235">
        <v>9073</v>
      </c>
      <c r="E336" s="195" t="str">
        <f>IF(VLOOKUP($B:$B,'F25 Warehouse Sale Product List'!$A:$F,6,FALSE)="","",VLOOKUP($B:$B,'F25 Warehouse Sale Product List'!$A:$F,6,FALSE))</f>
        <v/>
      </c>
      <c r="F336" s="151"/>
    </row>
    <row r="337" spans="1:6" x14ac:dyDescent="0.25">
      <c r="A337" s="164">
        <v>3308170</v>
      </c>
      <c r="B337" s="193">
        <v>9781443163705</v>
      </c>
      <c r="C337" s="157" t="s">
        <v>272</v>
      </c>
      <c r="D337" s="235">
        <v>9082</v>
      </c>
      <c r="E337" s="195" t="str">
        <f>IF(VLOOKUP($B:$B,'F25 Warehouse Sale Product List'!$A:$F,6,FALSE)="","",VLOOKUP($B:$B,'F25 Warehouse Sale Product List'!$A:$F,6,FALSE))</f>
        <v/>
      </c>
      <c r="F337" s="151"/>
    </row>
    <row r="338" spans="1:6" x14ac:dyDescent="0.25">
      <c r="A338" s="164">
        <v>32039669</v>
      </c>
      <c r="B338" s="193">
        <v>9781443191265</v>
      </c>
      <c r="C338" s="157" t="s">
        <v>785</v>
      </c>
      <c r="D338" s="235">
        <v>9082</v>
      </c>
      <c r="E338" s="195" t="str">
        <f>IF(VLOOKUP($B:$B,'F25 Warehouse Sale Product List'!$A:$F,6,FALSE)="","",VLOOKUP($B:$B,'F25 Warehouse Sale Product List'!$A:$F,6,FALSE))</f>
        <v/>
      </c>
      <c r="F338" s="151"/>
    </row>
    <row r="339" spans="1:6" x14ac:dyDescent="0.25">
      <c r="A339" s="164">
        <v>3472503</v>
      </c>
      <c r="B339" s="193">
        <v>9781443177450</v>
      </c>
      <c r="C339" s="157" t="s">
        <v>790</v>
      </c>
      <c r="D339" s="235">
        <v>9082</v>
      </c>
      <c r="E339" s="195" t="str">
        <f>IF(VLOOKUP($B:$B,'F25 Warehouse Sale Product List'!$A:$F,6,FALSE)="","",VLOOKUP($B:$B,'F25 Warehouse Sale Product List'!$A:$F,6,FALSE))</f>
        <v/>
      </c>
      <c r="F339" s="151"/>
    </row>
    <row r="340" spans="1:6" x14ac:dyDescent="0.25">
      <c r="A340" s="164">
        <v>3608132</v>
      </c>
      <c r="B340" s="193">
        <v>9781443185837</v>
      </c>
      <c r="C340" s="157" t="s">
        <v>277</v>
      </c>
      <c r="D340" s="235">
        <v>9082</v>
      </c>
      <c r="E340" s="195" t="str">
        <f>IF(VLOOKUP($B:$B,'F25 Warehouse Sale Product List'!$A:$F,6,FALSE)="","",VLOOKUP($B:$B,'F25 Warehouse Sale Product List'!$A:$F,6,FALSE))</f>
        <v/>
      </c>
      <c r="F340" s="151"/>
    </row>
    <row r="341" spans="1:6" x14ac:dyDescent="0.25">
      <c r="A341" s="164">
        <v>81806640</v>
      </c>
      <c r="B341" s="193">
        <v>9781039701427</v>
      </c>
      <c r="C341" s="157" t="s">
        <v>948</v>
      </c>
      <c r="D341" s="235">
        <v>9082</v>
      </c>
      <c r="E341" s="195" t="str">
        <f>IF(VLOOKUP($B:$B,'F25 Warehouse Sale Product List'!$A:$F,6,FALSE)="","",VLOOKUP($B:$B,'F25 Warehouse Sale Product List'!$A:$F,6,FALSE))</f>
        <v/>
      </c>
      <c r="F341" s="151"/>
    </row>
    <row r="342" spans="1:6" x14ac:dyDescent="0.25">
      <c r="A342" s="164">
        <v>44958790</v>
      </c>
      <c r="B342" s="193">
        <v>9781039709430</v>
      </c>
      <c r="C342" s="157" t="s">
        <v>771</v>
      </c>
      <c r="D342" s="235">
        <v>9083</v>
      </c>
      <c r="E342" s="195" t="str">
        <f>IF(VLOOKUP($B:$B,'F25 Warehouse Sale Product List'!$A:$F,6,FALSE)="","",VLOOKUP($B:$B,'F25 Warehouse Sale Product List'!$A:$F,6,FALSE))</f>
        <v/>
      </c>
      <c r="F342" s="151"/>
    </row>
    <row r="343" spans="1:6" x14ac:dyDescent="0.25">
      <c r="A343" s="164">
        <v>39873794</v>
      </c>
      <c r="B343" s="193">
        <v>9781039707535</v>
      </c>
      <c r="C343" s="157" t="s">
        <v>823</v>
      </c>
      <c r="D343" s="235">
        <v>9083</v>
      </c>
      <c r="E343" s="195" t="str">
        <f>IF(VLOOKUP($B:$B,'F25 Warehouse Sale Product List'!$A:$F,6,FALSE)="","",VLOOKUP($B:$B,'F25 Warehouse Sale Product List'!$A:$F,6,FALSE))</f>
        <v/>
      </c>
      <c r="F343" s="151"/>
    </row>
    <row r="344" spans="1:6" x14ac:dyDescent="0.25">
      <c r="A344" s="164">
        <v>51760572</v>
      </c>
      <c r="B344" s="193">
        <v>9781443190053</v>
      </c>
      <c r="C344" s="157" t="s">
        <v>849</v>
      </c>
      <c r="D344" s="235">
        <v>9083</v>
      </c>
      <c r="E344" s="195" t="str">
        <f>IF(VLOOKUP($B:$B,'F25 Warehouse Sale Product List'!$A:$F,6,FALSE)="","",VLOOKUP($B:$B,'F25 Warehouse Sale Product List'!$A:$F,6,FALSE))</f>
        <v/>
      </c>
      <c r="F344" s="151"/>
    </row>
    <row r="345" spans="1:6" x14ac:dyDescent="0.25">
      <c r="A345" s="164">
        <v>71250151</v>
      </c>
      <c r="B345" s="193">
        <v>9781039705272</v>
      </c>
      <c r="C345" s="157" t="s">
        <v>892</v>
      </c>
      <c r="D345" s="235">
        <v>9101</v>
      </c>
      <c r="E345" s="195" t="str">
        <f>IF(VLOOKUP($B:$B,'F25 Warehouse Sale Product List'!$A:$F,6,FALSE)="","",VLOOKUP($B:$B,'F25 Warehouse Sale Product List'!$A:$F,6,FALSE))</f>
        <v/>
      </c>
      <c r="F345" s="151"/>
    </row>
    <row r="346" spans="1:6" x14ac:dyDescent="0.25">
      <c r="A346" s="164">
        <v>14498815</v>
      </c>
      <c r="B346" s="193">
        <v>9781039709355</v>
      </c>
      <c r="C346" s="157" t="s">
        <v>893</v>
      </c>
      <c r="D346" s="235">
        <v>9102</v>
      </c>
      <c r="E346" s="195" t="str">
        <f>IF(VLOOKUP($B:$B,'F25 Warehouse Sale Product List'!$A:$F,6,FALSE)="","",VLOOKUP($B:$B,'F25 Warehouse Sale Product List'!$A:$F,6,FALSE))</f>
        <v/>
      </c>
      <c r="F346" s="151"/>
    </row>
    <row r="347" spans="1:6" x14ac:dyDescent="0.25">
      <c r="A347" s="164">
        <v>51126175</v>
      </c>
      <c r="B347" s="193">
        <v>9781039710214</v>
      </c>
      <c r="C347" s="157" t="s">
        <v>963</v>
      </c>
      <c r="D347" s="235">
        <v>9102</v>
      </c>
      <c r="E347" s="195" t="str">
        <f>IF(VLOOKUP($B:$B,'F25 Warehouse Sale Product List'!$A:$F,6,FALSE)="","",VLOOKUP($B:$B,'F25 Warehouse Sale Product List'!$A:$F,6,FALSE))</f>
        <v/>
      </c>
      <c r="F347" s="151"/>
    </row>
    <row r="348" spans="1:6" x14ac:dyDescent="0.25">
      <c r="A348" s="164">
        <v>85828118</v>
      </c>
      <c r="B348" s="193">
        <v>9781039704114</v>
      </c>
      <c r="C348" s="157" t="s">
        <v>965</v>
      </c>
      <c r="D348" s="235">
        <v>9103</v>
      </c>
      <c r="E348" s="195" t="str">
        <f>IF(VLOOKUP($B:$B,'F25 Warehouse Sale Product List'!$A:$F,6,FALSE)="","",VLOOKUP($B:$B,'F25 Warehouse Sale Product List'!$A:$F,6,FALSE))</f>
        <v/>
      </c>
      <c r="F348" s="151"/>
    </row>
    <row r="349" spans="1:6" x14ac:dyDescent="0.25">
      <c r="A349" s="164">
        <v>28539881</v>
      </c>
      <c r="B349" s="193">
        <v>9781443192743</v>
      </c>
      <c r="C349" s="157" t="s">
        <v>934</v>
      </c>
      <c r="D349" s="235">
        <v>9112</v>
      </c>
      <c r="E349" s="195" t="str">
        <f>IF(VLOOKUP($B:$B,'F25 Warehouse Sale Product List'!$A:$F,6,FALSE)="","",VLOOKUP($B:$B,'F25 Warehouse Sale Product List'!$A:$F,6,FALSE))</f>
        <v/>
      </c>
      <c r="F349" s="151"/>
    </row>
    <row r="350" spans="1:6" x14ac:dyDescent="0.25">
      <c r="A350" s="164">
        <v>52035446</v>
      </c>
      <c r="B350" s="193">
        <v>9781039701632</v>
      </c>
      <c r="C350" s="157" t="s">
        <v>960</v>
      </c>
      <c r="D350" s="235">
        <v>9112</v>
      </c>
      <c r="E350" s="195" t="str">
        <f>IF(VLOOKUP($B:$B,'F25 Warehouse Sale Product List'!$A:$F,6,FALSE)="","",VLOOKUP($B:$B,'F25 Warehouse Sale Product List'!$A:$F,6,FALSE))</f>
        <v/>
      </c>
      <c r="F350" s="151"/>
    </row>
    <row r="351" spans="1:6" x14ac:dyDescent="0.25">
      <c r="A351" s="164">
        <v>83721745</v>
      </c>
      <c r="B351" s="193">
        <v>9781039700758</v>
      </c>
      <c r="C351" s="157" t="s">
        <v>313</v>
      </c>
      <c r="D351" s="235">
        <v>9112</v>
      </c>
      <c r="E351" s="195" t="str">
        <f>IF(VLOOKUP($B:$B,'F25 Warehouse Sale Product List'!$A:$F,6,FALSE)="","",VLOOKUP($B:$B,'F25 Warehouse Sale Product List'!$A:$F,6,FALSE))</f>
        <v/>
      </c>
      <c r="F351" s="151"/>
    </row>
    <row r="352" spans="1:6" x14ac:dyDescent="0.25">
      <c r="A352" s="164">
        <v>88515824</v>
      </c>
      <c r="B352" s="193">
        <v>9781039705159</v>
      </c>
      <c r="C352" s="157" t="s">
        <v>896</v>
      </c>
      <c r="D352" s="235">
        <v>9112</v>
      </c>
      <c r="E352" s="195" t="str">
        <f>IF(VLOOKUP($B:$B,'F25 Warehouse Sale Product List'!$A:$F,6,FALSE)="","",VLOOKUP($B:$B,'F25 Warehouse Sale Product List'!$A:$F,6,FALSE))</f>
        <v/>
      </c>
      <c r="F352" s="151"/>
    </row>
    <row r="353" spans="1:6" x14ac:dyDescent="0.25">
      <c r="A353" s="164">
        <v>32319234</v>
      </c>
      <c r="B353" s="193">
        <v>9782764453759</v>
      </c>
      <c r="C353" s="157" t="s">
        <v>901</v>
      </c>
      <c r="D353" s="235">
        <v>9112</v>
      </c>
      <c r="E353" s="195" t="str">
        <f>IF(VLOOKUP($B:$B,'F25 Warehouse Sale Product List'!$A:$F,6,FALSE)="","",VLOOKUP($B:$B,'F25 Warehouse Sale Product List'!$A:$F,6,FALSE))</f>
        <v/>
      </c>
      <c r="F353" s="151"/>
    </row>
    <row r="354" spans="1:6" x14ac:dyDescent="0.25">
      <c r="A354" s="164">
        <v>19979064</v>
      </c>
      <c r="B354" s="193">
        <v>9781039700802</v>
      </c>
      <c r="C354" s="157" t="s">
        <v>889</v>
      </c>
      <c r="D354" s="235">
        <v>9113</v>
      </c>
      <c r="E354" s="195" t="str">
        <f>IF(VLOOKUP($B:$B,'F25 Warehouse Sale Product List'!$A:$F,6,FALSE)="","",VLOOKUP($B:$B,'F25 Warehouse Sale Product List'!$A:$F,6,FALSE))</f>
        <v/>
      </c>
      <c r="F354" s="151"/>
    </row>
    <row r="355" spans="1:6" x14ac:dyDescent="0.25">
      <c r="A355" s="164">
        <v>73390547</v>
      </c>
      <c r="B355" s="193">
        <v>9781039709522</v>
      </c>
      <c r="C355" s="157" t="s">
        <v>936</v>
      </c>
      <c r="D355" s="235">
        <v>9113</v>
      </c>
      <c r="E355" s="195" t="str">
        <f>IF(VLOOKUP($B:$B,'F25 Warehouse Sale Product List'!$A:$F,6,FALSE)="","",VLOOKUP($B:$B,'F25 Warehouse Sale Product List'!$A:$F,6,FALSE))</f>
        <v/>
      </c>
      <c r="F355" s="151"/>
    </row>
    <row r="356" spans="1:6" x14ac:dyDescent="0.25">
      <c r="A356" s="164">
        <v>56907497</v>
      </c>
      <c r="B356" s="193">
        <v>9781039710290</v>
      </c>
      <c r="C356" s="157" t="s">
        <v>964</v>
      </c>
      <c r="D356" s="235">
        <v>9113</v>
      </c>
      <c r="E356" s="195" t="str">
        <f>IF(VLOOKUP($B:$B,'F25 Warehouse Sale Product List'!$A:$F,6,FALSE)="","",VLOOKUP($B:$B,'F25 Warehouse Sale Product List'!$A:$F,6,FALSE))</f>
        <v/>
      </c>
      <c r="F356" s="151"/>
    </row>
    <row r="357" spans="1:6" x14ac:dyDescent="0.25">
      <c r="A357" s="164">
        <v>2534669</v>
      </c>
      <c r="B357" s="193">
        <v>9781443126373</v>
      </c>
      <c r="C357" s="157" t="s">
        <v>324</v>
      </c>
      <c r="D357" s="235">
        <v>9113</v>
      </c>
      <c r="E357" s="195" t="str">
        <f>IF(VLOOKUP($B:$B,'F25 Warehouse Sale Product List'!$A:$F,6,FALSE)="","",VLOOKUP($B:$B,'F25 Warehouse Sale Product List'!$A:$F,6,FALSE))</f>
        <v/>
      </c>
      <c r="F357" s="151"/>
    </row>
    <row r="358" spans="1:6" x14ac:dyDescent="0.25">
      <c r="A358" s="164">
        <v>1873828</v>
      </c>
      <c r="B358" s="193">
        <v>9780545988063</v>
      </c>
      <c r="C358" s="157" t="s">
        <v>325</v>
      </c>
      <c r="D358" s="235">
        <v>9113</v>
      </c>
      <c r="E358" s="195" t="str">
        <f>IF(VLOOKUP($B:$B,'F25 Warehouse Sale Product List'!$A:$F,6,FALSE)="","",VLOOKUP($B:$B,'F25 Warehouse Sale Product List'!$A:$F,6,FALSE))</f>
        <v/>
      </c>
      <c r="F358" s="151"/>
    </row>
    <row r="359" spans="1:6" x14ac:dyDescent="0.25">
      <c r="A359" s="164">
        <v>70822805</v>
      </c>
      <c r="B359" s="193">
        <v>9781039705838</v>
      </c>
      <c r="C359" s="157" t="s">
        <v>957</v>
      </c>
      <c r="D359" s="235">
        <v>9122</v>
      </c>
      <c r="E359" s="195" t="str">
        <f>IF(VLOOKUP($B:$B,'F25 Warehouse Sale Product List'!$A:$F,6,FALSE)="","",VLOOKUP($B:$B,'F25 Warehouse Sale Product List'!$A:$F,6,FALSE))</f>
        <v/>
      </c>
      <c r="F359" s="151"/>
    </row>
    <row r="360" spans="1:6" x14ac:dyDescent="0.25">
      <c r="A360" s="164">
        <v>84811453</v>
      </c>
      <c r="B360" s="193">
        <v>9781039705821</v>
      </c>
      <c r="C360" s="157" t="s">
        <v>932</v>
      </c>
      <c r="D360" s="235">
        <v>9122</v>
      </c>
      <c r="E360" s="195" t="str">
        <f>IF(VLOOKUP($B:$B,'F25 Warehouse Sale Product List'!$A:$F,6,FALSE)="","",VLOOKUP($B:$B,'F25 Warehouse Sale Product List'!$A:$F,6,FALSE))</f>
        <v/>
      </c>
      <c r="F360" s="151"/>
    </row>
    <row r="361" spans="1:6" x14ac:dyDescent="0.25">
      <c r="A361" s="164">
        <v>18736996</v>
      </c>
      <c r="B361" s="193">
        <v>9781039707795</v>
      </c>
      <c r="C361" s="157" t="s">
        <v>959</v>
      </c>
      <c r="D361" s="235">
        <v>9122</v>
      </c>
      <c r="E361" s="195" t="str">
        <f>IF(VLOOKUP($B:$B,'F25 Warehouse Sale Product List'!$A:$F,6,FALSE)="","",VLOOKUP($B:$B,'F25 Warehouse Sale Product List'!$A:$F,6,FALSE))</f>
        <v/>
      </c>
      <c r="F361" s="151"/>
    </row>
    <row r="362" spans="1:6" x14ac:dyDescent="0.25">
      <c r="A362" s="164">
        <v>71843672</v>
      </c>
      <c r="B362" s="193">
        <v>9781039707801</v>
      </c>
      <c r="C362" s="157" t="s">
        <v>232</v>
      </c>
      <c r="D362" s="235">
        <v>9122</v>
      </c>
      <c r="E362" s="195" t="str">
        <f>IF(VLOOKUP($B:$B,'F25 Warehouse Sale Product List'!$A:$F,6,FALSE)="","",VLOOKUP($B:$B,'F25 Warehouse Sale Product List'!$A:$F,6,FALSE))</f>
        <v/>
      </c>
      <c r="F362" s="151"/>
    </row>
    <row r="363" spans="1:6" x14ac:dyDescent="0.25">
      <c r="A363" s="164">
        <v>40249809</v>
      </c>
      <c r="B363" s="193">
        <v>9781039707818</v>
      </c>
      <c r="C363" s="157" t="s">
        <v>933</v>
      </c>
      <c r="D363" s="235">
        <v>9122</v>
      </c>
      <c r="E363" s="195" t="str">
        <f>IF(VLOOKUP($B:$B,'F25 Warehouse Sale Product List'!$A:$F,6,FALSE)="","",VLOOKUP($B:$B,'F25 Warehouse Sale Product List'!$A:$F,6,FALSE))</f>
        <v/>
      </c>
      <c r="F363" s="151"/>
    </row>
    <row r="364" spans="1:6" x14ac:dyDescent="0.25">
      <c r="A364" s="164">
        <v>88009309</v>
      </c>
      <c r="B364" s="193">
        <v>9781443190640</v>
      </c>
      <c r="C364" s="157" t="s">
        <v>908</v>
      </c>
      <c r="D364" s="235">
        <v>9123</v>
      </c>
      <c r="E364" s="195" t="str">
        <f>IF(VLOOKUP($B:$B,'F25 Warehouse Sale Product List'!$A:$F,6,FALSE)="","",VLOOKUP($B:$B,'F25 Warehouse Sale Product List'!$A:$F,6,FALSE))</f>
        <v/>
      </c>
      <c r="F364" s="151"/>
    </row>
    <row r="365" spans="1:6" x14ac:dyDescent="0.25">
      <c r="A365" s="164">
        <v>3334539</v>
      </c>
      <c r="B365" s="193">
        <v>9781443169493</v>
      </c>
      <c r="C365" s="157" t="s">
        <v>909</v>
      </c>
      <c r="D365" s="235">
        <v>9123</v>
      </c>
      <c r="E365" s="195" t="str">
        <f>IF(VLOOKUP($B:$B,'F25 Warehouse Sale Product List'!$A:$F,6,FALSE)="","",VLOOKUP($B:$B,'F25 Warehouse Sale Product List'!$A:$F,6,FALSE))</f>
        <v/>
      </c>
      <c r="F365" s="151"/>
    </row>
    <row r="366" spans="1:6" x14ac:dyDescent="0.25">
      <c r="A366" s="164">
        <v>76249166</v>
      </c>
      <c r="B366" s="193">
        <v>9782898530500</v>
      </c>
      <c r="C366" s="157" t="s">
        <v>1010</v>
      </c>
      <c r="D366" s="235">
        <v>9123</v>
      </c>
      <c r="E366" s="195" t="str">
        <f>IF(VLOOKUP($B:$B,'F25 Warehouse Sale Product List'!$A:$F,6,FALSE)="","",VLOOKUP($B:$B,'F25 Warehouse Sale Product List'!$A:$F,6,FALSE))</f>
        <v/>
      </c>
      <c r="F366" s="151"/>
    </row>
    <row r="367" spans="1:6" x14ac:dyDescent="0.25">
      <c r="A367" s="164">
        <v>3477511</v>
      </c>
      <c r="B367" s="193">
        <v>9781443177627</v>
      </c>
      <c r="C367" s="157" t="s">
        <v>320</v>
      </c>
      <c r="D367" s="235">
        <v>9123</v>
      </c>
      <c r="E367" s="195" t="str">
        <f>IF(VLOOKUP($B:$B,'F25 Warehouse Sale Product List'!$A:$F,6,FALSE)="","",VLOOKUP($B:$B,'F25 Warehouse Sale Product List'!$A:$F,6,FALSE))</f>
        <v/>
      </c>
      <c r="F367" s="151"/>
    </row>
    <row r="368" spans="1:6" x14ac:dyDescent="0.25">
      <c r="A368" s="164">
        <v>18314452</v>
      </c>
      <c r="B368" s="193">
        <v>9781039704046</v>
      </c>
      <c r="C368" s="157" t="s">
        <v>925</v>
      </c>
      <c r="D368" s="235">
        <v>9123</v>
      </c>
      <c r="E368" s="195" t="str">
        <f>IF(VLOOKUP($B:$B,'F25 Warehouse Sale Product List'!$A:$F,6,FALSE)="","",VLOOKUP($B:$B,'F25 Warehouse Sale Product List'!$A:$F,6,FALSE))</f>
        <v/>
      </c>
      <c r="F368" s="151"/>
    </row>
    <row r="369" spans="1:6" x14ac:dyDescent="0.25">
      <c r="A369" s="164">
        <v>88535893</v>
      </c>
      <c r="B369" s="193">
        <v>9781039703841</v>
      </c>
      <c r="C369" s="157" t="s">
        <v>927</v>
      </c>
      <c r="D369" s="235">
        <v>9132</v>
      </c>
      <c r="E369" s="195" t="str">
        <f>IF(VLOOKUP($B:$B,'F25 Warehouse Sale Product List'!$A:$F,6,FALSE)="","",VLOOKUP($B:$B,'F25 Warehouse Sale Product List'!$A:$F,6,FALSE))</f>
        <v/>
      </c>
      <c r="F369" s="151"/>
    </row>
    <row r="370" spans="1:6" x14ac:dyDescent="0.25">
      <c r="A370" s="164">
        <v>45707924</v>
      </c>
      <c r="B370" s="193">
        <v>9781039707245</v>
      </c>
      <c r="C370" s="157" t="s">
        <v>977</v>
      </c>
      <c r="D370" s="235">
        <v>9132</v>
      </c>
      <c r="E370" s="195" t="str">
        <f>IF(VLOOKUP($B:$B,'F25 Warehouse Sale Product List'!$A:$F,6,FALSE)="","",VLOOKUP($B:$B,'F25 Warehouse Sale Product List'!$A:$F,6,FALSE))</f>
        <v/>
      </c>
      <c r="F370" s="151"/>
    </row>
    <row r="371" spans="1:6" x14ac:dyDescent="0.25">
      <c r="A371" s="164">
        <v>34727347</v>
      </c>
      <c r="B371" s="193">
        <v>9781039705555</v>
      </c>
      <c r="C371" s="157" t="s">
        <v>997</v>
      </c>
      <c r="D371" s="235">
        <v>9133</v>
      </c>
      <c r="E371" s="195" t="str">
        <f>IF(VLOOKUP($B:$B,'F25 Warehouse Sale Product List'!$A:$F,6,FALSE)="","",VLOOKUP($B:$B,'F25 Warehouse Sale Product List'!$A:$F,6,FALSE))</f>
        <v/>
      </c>
      <c r="F371" s="151"/>
    </row>
    <row r="372" spans="1:6" x14ac:dyDescent="0.25">
      <c r="A372" s="164">
        <v>62290951</v>
      </c>
      <c r="B372" s="193">
        <v>9781039701052</v>
      </c>
      <c r="C372" s="157" t="s">
        <v>945</v>
      </c>
      <c r="D372" s="235">
        <v>9133</v>
      </c>
      <c r="E372" s="195" t="str">
        <f>IF(VLOOKUP($B:$B,'F25 Warehouse Sale Product List'!$A:$F,6,FALSE)="","",VLOOKUP($B:$B,'F25 Warehouse Sale Product List'!$A:$F,6,FALSE))</f>
        <v/>
      </c>
      <c r="F372" s="151"/>
    </row>
    <row r="373" spans="1:6" x14ac:dyDescent="0.25">
      <c r="A373" s="164">
        <v>67561815</v>
      </c>
      <c r="B373" s="193">
        <v>9781039704596</v>
      </c>
      <c r="C373" s="157" t="s">
        <v>968</v>
      </c>
      <c r="D373" s="235">
        <v>9133</v>
      </c>
      <c r="E373" s="195" t="str">
        <f>IF(VLOOKUP($B:$B,'F25 Warehouse Sale Product List'!$A:$F,6,FALSE)="","",VLOOKUP($B:$B,'F25 Warehouse Sale Product List'!$A:$F,6,FALSE))</f>
        <v/>
      </c>
      <c r="F373" s="151"/>
    </row>
    <row r="374" spans="1:6" x14ac:dyDescent="0.25">
      <c r="A374" s="164">
        <v>39854162</v>
      </c>
      <c r="B374" s="193">
        <v>9782897515423</v>
      </c>
      <c r="C374" s="157" t="s">
        <v>983</v>
      </c>
      <c r="D374" s="235">
        <v>9142</v>
      </c>
      <c r="E374" s="195" t="str">
        <f>IF(VLOOKUP($B:$B,'F25 Warehouse Sale Product List'!$A:$F,6,FALSE)="","",VLOOKUP($B:$B,'F25 Warehouse Sale Product List'!$A:$F,6,FALSE))</f>
        <v/>
      </c>
      <c r="F374" s="151"/>
    </row>
    <row r="375" spans="1:6" x14ac:dyDescent="0.25">
      <c r="A375" s="164">
        <v>18957842</v>
      </c>
      <c r="B375" s="193">
        <v>9781039702400</v>
      </c>
      <c r="C375" s="157" t="s">
        <v>919</v>
      </c>
      <c r="D375" s="235">
        <v>9142</v>
      </c>
      <c r="E375" s="195" t="str">
        <f>IF(VLOOKUP($B:$B,'F25 Warehouse Sale Product List'!$A:$F,6,FALSE)="","",VLOOKUP($B:$B,'F25 Warehouse Sale Product List'!$A:$F,6,FALSE))</f>
        <v/>
      </c>
      <c r="F375" s="151"/>
    </row>
    <row r="376" spans="1:6" x14ac:dyDescent="0.25">
      <c r="A376" s="164">
        <v>36224285</v>
      </c>
      <c r="B376" s="193">
        <v>9781039707771</v>
      </c>
      <c r="C376" s="157" t="s">
        <v>969</v>
      </c>
      <c r="D376" s="235">
        <v>9142</v>
      </c>
      <c r="E376" s="195" t="str">
        <f>IF(VLOOKUP($B:$B,'F25 Warehouse Sale Product List'!$A:$F,6,FALSE)="","",VLOOKUP($B:$B,'F25 Warehouse Sale Product List'!$A:$F,6,FALSE))</f>
        <v/>
      </c>
      <c r="F376" s="151"/>
    </row>
    <row r="377" spans="1:6" x14ac:dyDescent="0.25">
      <c r="A377" s="164">
        <v>34682283</v>
      </c>
      <c r="B377" s="193">
        <v>9781443199735</v>
      </c>
      <c r="C377" s="157" t="s">
        <v>913</v>
      </c>
      <c r="D377" s="235">
        <v>9143</v>
      </c>
      <c r="E377" s="195" t="str">
        <f>IF(VLOOKUP($B:$B,'F25 Warehouse Sale Product List'!$A:$F,6,FALSE)="","",VLOOKUP($B:$B,'F25 Warehouse Sale Product List'!$A:$F,6,FALSE))</f>
        <v/>
      </c>
      <c r="F377" s="151"/>
    </row>
    <row r="378" spans="1:6" x14ac:dyDescent="0.25">
      <c r="A378" s="164">
        <v>47865801</v>
      </c>
      <c r="B378" s="193">
        <v>9781039705197</v>
      </c>
      <c r="C378" s="157" t="s">
        <v>926</v>
      </c>
      <c r="D378" s="235">
        <v>9143</v>
      </c>
      <c r="E378" s="195" t="str">
        <f>IF(VLOOKUP($B:$B,'F25 Warehouse Sale Product List'!$A:$F,6,FALSE)="","",VLOOKUP($B:$B,'F25 Warehouse Sale Product List'!$A:$F,6,FALSE))</f>
        <v/>
      </c>
      <c r="F378" s="151"/>
    </row>
    <row r="379" spans="1:6" x14ac:dyDescent="0.25">
      <c r="A379" s="164">
        <v>54413332</v>
      </c>
      <c r="B379" s="193">
        <v>9781443189675</v>
      </c>
      <c r="C379" s="157" t="s">
        <v>973</v>
      </c>
      <c r="D379" s="235">
        <v>9143</v>
      </c>
      <c r="E379" s="195" t="str">
        <f>IF(VLOOKUP($B:$B,'F25 Warehouse Sale Product List'!$A:$F,6,FALSE)="","",VLOOKUP($B:$B,'F25 Warehouse Sale Product List'!$A:$F,6,FALSE))</f>
        <v/>
      </c>
      <c r="F379" s="151"/>
    </row>
    <row r="380" spans="1:6" x14ac:dyDescent="0.25">
      <c r="A380" s="164">
        <v>11849447</v>
      </c>
      <c r="B380" s="193">
        <v>9781039702387</v>
      </c>
      <c r="C380" s="157" t="s">
        <v>988</v>
      </c>
      <c r="D380" s="235">
        <v>9143</v>
      </c>
      <c r="E380" s="195" t="str">
        <f>IF(VLOOKUP($B:$B,'F25 Warehouse Sale Product List'!$A:$F,6,FALSE)="","",VLOOKUP($B:$B,'F25 Warehouse Sale Product List'!$A:$F,6,FALSE))</f>
        <v/>
      </c>
      <c r="F380" s="151"/>
    </row>
    <row r="381" spans="1:6" x14ac:dyDescent="0.25">
      <c r="A381" s="164">
        <v>42473640</v>
      </c>
      <c r="B381" s="193">
        <v>9781039708075</v>
      </c>
      <c r="C381" s="157" t="s">
        <v>955</v>
      </c>
      <c r="D381" s="235">
        <v>9152</v>
      </c>
      <c r="E381" s="195" t="str">
        <f>IF(VLOOKUP($B:$B,'F25 Warehouse Sale Product List'!$A:$F,6,FALSE)="","",VLOOKUP($B:$B,'F25 Warehouse Sale Product List'!$A:$F,6,FALSE))</f>
        <v/>
      </c>
      <c r="F381" s="151"/>
    </row>
    <row r="382" spans="1:6" x14ac:dyDescent="0.25">
      <c r="A382" s="164">
        <v>59442823</v>
      </c>
      <c r="B382" s="193">
        <v>9781039709331</v>
      </c>
      <c r="C382" s="157" t="s">
        <v>970</v>
      </c>
      <c r="D382" s="235">
        <v>9152</v>
      </c>
      <c r="E382" s="195" t="str">
        <f>IF(VLOOKUP($B:$B,'F25 Warehouse Sale Product List'!$A:$F,6,FALSE)="","",VLOOKUP($B:$B,'F25 Warehouse Sale Product List'!$A:$F,6,FALSE))</f>
        <v/>
      </c>
      <c r="F382" s="151"/>
    </row>
    <row r="383" spans="1:6" x14ac:dyDescent="0.25">
      <c r="A383" s="164">
        <v>11748855</v>
      </c>
      <c r="B383" s="193">
        <v>9781443197335</v>
      </c>
      <c r="C383" s="157" t="s">
        <v>929</v>
      </c>
      <c r="D383" s="235">
        <v>9153</v>
      </c>
      <c r="E383" s="195" t="str">
        <f>IF(VLOOKUP($B:$B,'F25 Warehouse Sale Product List'!$A:$F,6,FALSE)="","",VLOOKUP($B:$B,'F25 Warehouse Sale Product List'!$A:$F,6,FALSE))</f>
        <v/>
      </c>
      <c r="F383" s="151"/>
    </row>
    <row r="384" spans="1:6" x14ac:dyDescent="0.25">
      <c r="A384" s="164">
        <v>44879722</v>
      </c>
      <c r="B384" s="193">
        <v>9781443195072</v>
      </c>
      <c r="C384" s="157" t="s">
        <v>768</v>
      </c>
      <c r="D384" s="235">
        <v>9163</v>
      </c>
      <c r="E384" s="195" t="str">
        <f>IF(VLOOKUP($B:$B,'F25 Warehouse Sale Product List'!$A:$F,6,FALSE)="","",VLOOKUP($B:$B,'F25 Warehouse Sale Product List'!$A:$F,6,FALSE))</f>
        <v/>
      </c>
      <c r="F384" s="151"/>
    </row>
    <row r="385" spans="1:6" x14ac:dyDescent="0.25">
      <c r="A385" s="164">
        <v>12270075</v>
      </c>
      <c r="B385" s="193">
        <v>9781443188678</v>
      </c>
      <c r="C385" s="157" t="s">
        <v>222</v>
      </c>
      <c r="D385" s="235">
        <v>9163</v>
      </c>
      <c r="E385" s="195" t="str">
        <f>IF(VLOOKUP($B:$B,'F25 Warehouse Sale Product List'!$A:$F,6,FALSE)="","",VLOOKUP($B:$B,'F25 Warehouse Sale Product List'!$A:$F,6,FALSE))</f>
        <v/>
      </c>
      <c r="F385" s="151"/>
    </row>
    <row r="386" spans="1:6" x14ac:dyDescent="0.25">
      <c r="A386" s="164">
        <v>14303090</v>
      </c>
      <c r="B386" s="193">
        <v>9781443190794</v>
      </c>
      <c r="C386" s="157" t="s">
        <v>780</v>
      </c>
      <c r="D386" s="235">
        <v>9163</v>
      </c>
      <c r="E386" s="195" t="str">
        <f>IF(VLOOKUP($B:$B,'F25 Warehouse Sale Product List'!$A:$F,6,FALSE)="","",VLOOKUP($B:$B,'F25 Warehouse Sale Product List'!$A:$F,6,FALSE))</f>
        <v/>
      </c>
      <c r="F386" s="151"/>
    </row>
    <row r="387" spans="1:6" x14ac:dyDescent="0.25">
      <c r="A387" s="164">
        <v>85659477</v>
      </c>
      <c r="B387" s="193">
        <v>9781443199858</v>
      </c>
      <c r="C387" s="157" t="s">
        <v>807</v>
      </c>
      <c r="D387" s="235">
        <v>9163</v>
      </c>
      <c r="E387" s="195" t="str">
        <f>IF(VLOOKUP($B:$B,'F25 Warehouse Sale Product List'!$A:$F,6,FALSE)="","",VLOOKUP($B:$B,'F25 Warehouse Sale Product List'!$A:$F,6,FALSE))</f>
        <v/>
      </c>
      <c r="F387" s="151"/>
    </row>
    <row r="388" spans="1:6" x14ac:dyDescent="0.25">
      <c r="A388" s="164">
        <v>3338276</v>
      </c>
      <c r="B388" s="193">
        <v>9781443169585</v>
      </c>
      <c r="C388" s="157" t="s">
        <v>267</v>
      </c>
      <c r="D388" s="235">
        <v>9163</v>
      </c>
      <c r="E388" s="195" t="str">
        <f>IF(VLOOKUP($B:$B,'F25 Warehouse Sale Product List'!$A:$F,6,FALSE)="","",VLOOKUP($B:$B,'F25 Warehouse Sale Product List'!$A:$F,6,FALSE))</f>
        <v/>
      </c>
      <c r="F388" s="151"/>
    </row>
    <row r="389" spans="1:6" x14ac:dyDescent="0.25">
      <c r="A389" s="164">
        <v>2747197</v>
      </c>
      <c r="B389" s="193">
        <v>9781443140270</v>
      </c>
      <c r="C389" s="157" t="s">
        <v>837</v>
      </c>
      <c r="D389" s="235">
        <v>9163</v>
      </c>
      <c r="E389" s="195" t="str">
        <f>IF(VLOOKUP($B:$B,'F25 Warehouse Sale Product List'!$A:$F,6,FALSE)="","",VLOOKUP($B:$B,'F25 Warehouse Sale Product List'!$A:$F,6,FALSE))</f>
        <v/>
      </c>
      <c r="F389" s="151"/>
    </row>
    <row r="390" spans="1:6" x14ac:dyDescent="0.25">
      <c r="A390" s="164">
        <v>94032120</v>
      </c>
      <c r="B390" s="193">
        <v>9782898510731</v>
      </c>
      <c r="C390" s="157" t="s">
        <v>1021</v>
      </c>
      <c r="D390" s="235">
        <v>11011</v>
      </c>
      <c r="E390" s="195" t="str">
        <f>IF(VLOOKUP($B:$B,'F25 Warehouse Sale Product List'!$A:$F,6,FALSE)="","",VLOOKUP($B:$B,'F25 Warehouse Sale Product List'!$A:$F,6,FALSE))</f>
        <v/>
      </c>
      <c r="F390" s="151"/>
    </row>
    <row r="391" spans="1:6" x14ac:dyDescent="0.25">
      <c r="A391" s="164">
        <v>72419880</v>
      </c>
      <c r="B391" s="193">
        <v>9782764452738</v>
      </c>
      <c r="C391" s="157" t="s">
        <v>1027</v>
      </c>
      <c r="D391" s="235">
        <v>11012</v>
      </c>
      <c r="E391" s="195" t="str">
        <f>IF(VLOOKUP($B:$B,'F25 Warehouse Sale Product List'!$A:$F,6,FALSE)="","",VLOOKUP($B:$B,'F25 Warehouse Sale Product List'!$A:$F,6,FALSE))</f>
        <v/>
      </c>
      <c r="F391" s="151"/>
    </row>
    <row r="392" spans="1:6" x14ac:dyDescent="0.25">
      <c r="A392" s="164">
        <v>20170250</v>
      </c>
      <c r="B392" s="193">
        <v>9782898109805</v>
      </c>
      <c r="C392" s="157" t="s">
        <v>1031</v>
      </c>
      <c r="D392" s="235">
        <v>11013</v>
      </c>
      <c r="E392" s="195" t="str">
        <f>IF(VLOOKUP($B:$B,'F25 Warehouse Sale Product List'!$A:$F,6,FALSE)="","",VLOOKUP($B:$B,'F25 Warehouse Sale Product List'!$A:$F,6,FALSE))</f>
        <v/>
      </c>
      <c r="F392" s="151"/>
    </row>
    <row r="393" spans="1:6" x14ac:dyDescent="0.25">
      <c r="A393" s="164">
        <v>16212682</v>
      </c>
      <c r="B393" s="193">
        <v>9781039708136</v>
      </c>
      <c r="C393" s="157" t="s">
        <v>1032</v>
      </c>
      <c r="D393" s="235">
        <v>11013</v>
      </c>
      <c r="E393" s="195" t="str">
        <f>IF(VLOOKUP($B:$B,'F25 Warehouse Sale Product List'!$A:$F,6,FALSE)="","",VLOOKUP($B:$B,'F25 Warehouse Sale Product List'!$A:$F,6,FALSE))</f>
        <v/>
      </c>
      <c r="F393" s="151"/>
    </row>
    <row r="394" spans="1:6" x14ac:dyDescent="0.25">
      <c r="A394" s="164">
        <v>66222017</v>
      </c>
      <c r="B394" s="193">
        <v>9782897627713</v>
      </c>
      <c r="C394" s="157" t="s">
        <v>982</v>
      </c>
      <c r="D394" s="235">
        <v>11022</v>
      </c>
      <c r="E394" s="195" t="str">
        <f>IF(VLOOKUP($B:$B,'F25 Warehouse Sale Product List'!$A:$F,6,FALSE)="","",VLOOKUP($B:$B,'F25 Warehouse Sale Product List'!$A:$F,6,FALSE))</f>
        <v/>
      </c>
      <c r="F394" s="151"/>
    </row>
    <row r="395" spans="1:6" x14ac:dyDescent="0.25">
      <c r="A395" s="164">
        <v>84284642</v>
      </c>
      <c r="B395" s="193">
        <v>9782897628932</v>
      </c>
      <c r="C395" s="157" t="s">
        <v>1006</v>
      </c>
      <c r="D395" s="235">
        <v>11022</v>
      </c>
      <c r="E395" s="195" t="str">
        <f>IF(VLOOKUP($B:$B,'F25 Warehouse Sale Product List'!$A:$F,6,FALSE)="","",VLOOKUP($B:$B,'F25 Warehouse Sale Product List'!$A:$F,6,FALSE))</f>
        <v/>
      </c>
      <c r="F395" s="151"/>
    </row>
    <row r="396" spans="1:6" x14ac:dyDescent="0.25">
      <c r="A396" s="164">
        <v>3222338</v>
      </c>
      <c r="B396" s="193">
        <v>9782070584628</v>
      </c>
      <c r="C396" s="157" t="s">
        <v>1008</v>
      </c>
      <c r="D396" s="235">
        <v>11022</v>
      </c>
      <c r="E396" s="195" t="str">
        <f>IF(VLOOKUP($B:$B,'F25 Warehouse Sale Product List'!$A:$F,6,FALSE)="","",VLOOKUP($B:$B,'F25 Warehouse Sale Product List'!$A:$F,6,FALSE))</f>
        <v/>
      </c>
      <c r="F396" s="151"/>
    </row>
    <row r="397" spans="1:6" x14ac:dyDescent="0.25">
      <c r="A397" s="164">
        <v>43252486</v>
      </c>
      <c r="B397" s="193">
        <v>9781039701267</v>
      </c>
      <c r="C397" s="157" t="s">
        <v>331</v>
      </c>
      <c r="D397" s="235">
        <v>11022</v>
      </c>
      <c r="E397" s="195" t="str">
        <f>IF(VLOOKUP($B:$B,'F25 Warehouse Sale Product List'!$A:$F,6,FALSE)="","",VLOOKUP($B:$B,'F25 Warehouse Sale Product List'!$A:$F,6,FALSE))</f>
        <v/>
      </c>
      <c r="F397" s="151"/>
    </row>
    <row r="398" spans="1:6" x14ac:dyDescent="0.25">
      <c r="A398" s="164">
        <v>3575365</v>
      </c>
      <c r="B398" s="193">
        <v>9781443181976</v>
      </c>
      <c r="C398" s="157" t="s">
        <v>233</v>
      </c>
      <c r="D398" s="235">
        <v>11022</v>
      </c>
      <c r="E398" s="195" t="str">
        <f>IF(VLOOKUP($B:$B,'F25 Warehouse Sale Product List'!$A:$F,6,FALSE)="","",VLOOKUP($B:$B,'F25 Warehouse Sale Product List'!$A:$F,6,FALSE))</f>
        <v/>
      </c>
      <c r="F398" s="151"/>
    </row>
    <row r="399" spans="1:6" x14ac:dyDescent="0.25">
      <c r="A399" s="164">
        <v>54223659</v>
      </c>
      <c r="B399" s="193">
        <v>9782764449714</v>
      </c>
      <c r="C399" s="157" t="s">
        <v>1038</v>
      </c>
      <c r="D399" s="235">
        <v>11022</v>
      </c>
      <c r="E399" s="195" t="str">
        <f>IF(VLOOKUP($B:$B,'F25 Warehouse Sale Product List'!$A:$F,6,FALSE)="","",VLOOKUP($B:$B,'F25 Warehouse Sale Product List'!$A:$F,6,FALSE))</f>
        <v/>
      </c>
      <c r="F399" s="151"/>
    </row>
    <row r="400" spans="1:6" x14ac:dyDescent="0.25">
      <c r="A400" s="164">
        <v>3554567</v>
      </c>
      <c r="B400" s="193">
        <v>9782897143145</v>
      </c>
      <c r="C400" s="157" t="s">
        <v>1009</v>
      </c>
      <c r="D400" s="235">
        <v>11023</v>
      </c>
      <c r="E400" s="195" t="str">
        <f>IF(VLOOKUP($B:$B,'F25 Warehouse Sale Product List'!$A:$F,6,FALSE)="","",VLOOKUP($B:$B,'F25 Warehouse Sale Product List'!$A:$F,6,FALSE))</f>
        <v/>
      </c>
      <c r="F400" s="151"/>
    </row>
    <row r="401" spans="1:6" x14ac:dyDescent="0.25">
      <c r="A401" s="164">
        <v>46908185</v>
      </c>
      <c r="B401" s="193">
        <v>9782897746032</v>
      </c>
      <c r="C401" s="157" t="s">
        <v>1022</v>
      </c>
      <c r="D401" s="235">
        <v>11023</v>
      </c>
      <c r="E401" s="195" t="str">
        <f>IF(VLOOKUP($B:$B,'F25 Warehouse Sale Product List'!$A:$F,6,FALSE)="","",VLOOKUP($B:$B,'F25 Warehouse Sale Product List'!$A:$F,6,FALSE))</f>
        <v/>
      </c>
      <c r="F401" s="151"/>
    </row>
    <row r="402" spans="1:6" x14ac:dyDescent="0.25">
      <c r="A402" s="164">
        <v>97503718</v>
      </c>
      <c r="B402" s="193">
        <v>9782897743277</v>
      </c>
      <c r="C402" s="157" t="s">
        <v>1035</v>
      </c>
      <c r="D402" s="235">
        <v>11023</v>
      </c>
      <c r="E402" s="195" t="str">
        <f>IF(VLOOKUP($B:$B,'F25 Warehouse Sale Product List'!$A:$F,6,FALSE)="","",VLOOKUP($B:$B,'F25 Warehouse Sale Product List'!$A:$F,6,FALSE))</f>
        <v/>
      </c>
      <c r="F402" s="151"/>
    </row>
    <row r="403" spans="1:6" x14ac:dyDescent="0.25">
      <c r="A403" s="164">
        <v>85153153</v>
      </c>
      <c r="B403" s="193">
        <v>9782897628345</v>
      </c>
      <c r="C403" s="157" t="s">
        <v>1013</v>
      </c>
      <c r="D403" s="235">
        <v>11023</v>
      </c>
      <c r="E403" s="195" t="str">
        <f>IF(VLOOKUP($B:$B,'F25 Warehouse Sale Product List'!$A:$F,6,FALSE)="","",VLOOKUP($B:$B,'F25 Warehouse Sale Product List'!$A:$F,6,FALSE))</f>
        <v/>
      </c>
      <c r="F403" s="151"/>
    </row>
    <row r="404" spans="1:6" x14ac:dyDescent="0.25">
      <c r="A404" s="164">
        <v>86566182</v>
      </c>
      <c r="B404" s="193">
        <v>9781039702745</v>
      </c>
      <c r="C404" s="157" t="s">
        <v>234</v>
      </c>
      <c r="D404" s="235">
        <v>11032</v>
      </c>
      <c r="E404" s="195" t="str">
        <f>IF(VLOOKUP($B:$B,'F25 Warehouse Sale Product List'!$A:$F,6,FALSE)="","",VLOOKUP($B:$B,'F25 Warehouse Sale Product List'!$A:$F,6,FALSE))</f>
        <v/>
      </c>
      <c r="F404" s="151"/>
    </row>
    <row r="405" spans="1:6" x14ac:dyDescent="0.25">
      <c r="A405" s="164">
        <v>3575406</v>
      </c>
      <c r="B405" s="193">
        <v>9781443181990</v>
      </c>
      <c r="C405" s="157" t="s">
        <v>323</v>
      </c>
      <c r="D405" s="235">
        <v>11032</v>
      </c>
      <c r="E405" s="195" t="str">
        <f>IF(VLOOKUP($B:$B,'F25 Warehouse Sale Product List'!$A:$F,6,FALSE)="","",VLOOKUP($B:$B,'F25 Warehouse Sale Product List'!$A:$F,6,FALSE))</f>
        <v/>
      </c>
      <c r="F405" s="151"/>
    </row>
    <row r="406" spans="1:6" x14ac:dyDescent="0.25">
      <c r="A406" s="164">
        <v>53655727</v>
      </c>
      <c r="B406" s="193">
        <v>9781039705951</v>
      </c>
      <c r="C406" s="157" t="s">
        <v>1012</v>
      </c>
      <c r="D406" s="235">
        <v>11032</v>
      </c>
      <c r="E406" s="195" t="str">
        <f>IF(VLOOKUP($B:$B,'F25 Warehouse Sale Product List'!$A:$F,6,FALSE)="","",VLOOKUP($B:$B,'F25 Warehouse Sale Product List'!$A:$F,6,FALSE))</f>
        <v/>
      </c>
      <c r="F406" s="151"/>
    </row>
    <row r="407" spans="1:6" x14ac:dyDescent="0.25">
      <c r="A407" s="164">
        <v>65412728</v>
      </c>
      <c r="B407" s="193">
        <v>9782898420252</v>
      </c>
      <c r="C407" s="157" t="s">
        <v>979</v>
      </c>
      <c r="D407" s="235">
        <v>11033</v>
      </c>
      <c r="E407" s="195" t="str">
        <f>IF(VLOOKUP($B:$B,'F25 Warehouse Sale Product List'!$A:$F,6,FALSE)="","",VLOOKUP($B:$B,'F25 Warehouse Sale Product List'!$A:$F,6,FALSE))</f>
        <v/>
      </c>
      <c r="F407" s="151"/>
    </row>
    <row r="408" spans="1:6" x14ac:dyDescent="0.25">
      <c r="A408" s="164">
        <v>38509558</v>
      </c>
      <c r="B408" s="193">
        <v>9782898420276</v>
      </c>
      <c r="C408" s="157" t="s">
        <v>962</v>
      </c>
      <c r="D408" s="235">
        <v>11033</v>
      </c>
      <c r="E408" s="195" t="str">
        <f>IF(VLOOKUP($B:$B,'F25 Warehouse Sale Product List'!$A:$F,6,FALSE)="","",VLOOKUP($B:$B,'F25 Warehouse Sale Product List'!$A:$F,6,FALSE))</f>
        <v/>
      </c>
      <c r="F408" s="151"/>
    </row>
    <row r="409" spans="1:6" x14ac:dyDescent="0.25">
      <c r="A409" s="164">
        <v>12674961</v>
      </c>
      <c r="B409" s="193">
        <v>9781773883625</v>
      </c>
      <c r="C409" s="157" t="s">
        <v>1023</v>
      </c>
      <c r="D409" s="235">
        <v>11033</v>
      </c>
      <c r="E409" s="195" t="str">
        <f>IF(VLOOKUP($B:$B,'F25 Warehouse Sale Product List'!$A:$F,6,FALSE)="","",VLOOKUP($B:$B,'F25 Warehouse Sale Product List'!$A:$F,6,FALSE))</f>
        <v/>
      </c>
      <c r="F409" s="151"/>
    </row>
    <row r="410" spans="1:6" x14ac:dyDescent="0.25">
      <c r="A410" s="164">
        <v>11771582</v>
      </c>
      <c r="B410" s="193">
        <v>9781039709539</v>
      </c>
      <c r="C410" s="157" t="s">
        <v>1001</v>
      </c>
      <c r="D410" s="235">
        <v>11033</v>
      </c>
      <c r="E410" s="195" t="str">
        <f>IF(VLOOKUP($B:$B,'F25 Warehouse Sale Product List'!$A:$F,6,FALSE)="","",VLOOKUP($B:$B,'F25 Warehouse Sale Product List'!$A:$F,6,FALSE))</f>
        <v/>
      </c>
      <c r="F410" s="151"/>
    </row>
    <row r="411" spans="1:6" x14ac:dyDescent="0.25">
      <c r="A411" s="164">
        <v>10020513</v>
      </c>
      <c r="B411" s="193">
        <v>9781039705487</v>
      </c>
      <c r="C411" s="157" t="s">
        <v>990</v>
      </c>
      <c r="D411" s="235">
        <v>11042</v>
      </c>
      <c r="E411" s="195" t="str">
        <f>IF(VLOOKUP($B:$B,'F25 Warehouse Sale Product List'!$A:$F,6,FALSE)="","",VLOOKUP($B:$B,'F25 Warehouse Sale Product List'!$A:$F,6,FALSE))</f>
        <v/>
      </c>
      <c r="F411" s="151"/>
    </row>
    <row r="412" spans="1:6" x14ac:dyDescent="0.25">
      <c r="A412" s="164">
        <v>34916682</v>
      </c>
      <c r="B412" s="193">
        <v>9782897627584</v>
      </c>
      <c r="C412" s="157" t="s">
        <v>1018</v>
      </c>
      <c r="D412" s="235">
        <v>11042</v>
      </c>
      <c r="E412" s="195" t="str">
        <f>IF(VLOOKUP($B:$B,'F25 Warehouse Sale Product List'!$A:$F,6,FALSE)="","",VLOOKUP($B:$B,'F25 Warehouse Sale Product List'!$A:$F,6,FALSE))</f>
        <v/>
      </c>
      <c r="F412" s="151"/>
    </row>
    <row r="413" spans="1:6" x14ac:dyDescent="0.25">
      <c r="A413" s="164">
        <v>48392070</v>
      </c>
      <c r="B413" s="193">
        <v>9781443196369</v>
      </c>
      <c r="C413" s="157" t="s">
        <v>1028</v>
      </c>
      <c r="D413" s="235">
        <v>11042</v>
      </c>
      <c r="E413" s="195" t="str">
        <f>IF(VLOOKUP($B:$B,'F25 Warehouse Sale Product List'!$A:$F,6,FALSE)="","",VLOOKUP($B:$B,'F25 Warehouse Sale Product List'!$A:$F,6,FALSE))</f>
        <v/>
      </c>
      <c r="F413" s="151"/>
    </row>
    <row r="414" spans="1:6" x14ac:dyDescent="0.25">
      <c r="A414" s="164">
        <v>60912540</v>
      </c>
      <c r="B414" s="193">
        <v>9781443196482</v>
      </c>
      <c r="C414" s="157" t="s">
        <v>1005</v>
      </c>
      <c r="D414" s="235">
        <v>11042</v>
      </c>
      <c r="E414" s="195" t="str">
        <f>IF(VLOOKUP($B:$B,'F25 Warehouse Sale Product List'!$A:$F,6,FALSE)="","",VLOOKUP($B:$B,'F25 Warehouse Sale Product List'!$A:$F,6,FALSE))</f>
        <v/>
      </c>
      <c r="F414" s="151"/>
    </row>
    <row r="415" spans="1:6" x14ac:dyDescent="0.25">
      <c r="A415" s="164">
        <v>45603690</v>
      </c>
      <c r="B415" s="193">
        <v>9781039708204</v>
      </c>
      <c r="C415" s="157" t="s">
        <v>1030</v>
      </c>
      <c r="D415" s="235">
        <v>11042</v>
      </c>
      <c r="E415" s="195" t="str">
        <f>IF(VLOOKUP($B:$B,'F25 Warehouse Sale Product List'!$A:$F,6,FALSE)="","",VLOOKUP($B:$B,'F25 Warehouse Sale Product List'!$A:$F,6,FALSE))</f>
        <v/>
      </c>
      <c r="F415" s="151"/>
    </row>
    <row r="416" spans="1:6" x14ac:dyDescent="0.25">
      <c r="A416" s="164">
        <v>28966917</v>
      </c>
      <c r="B416" s="193">
        <v>9781039705418</v>
      </c>
      <c r="C416" s="157" t="s">
        <v>1017</v>
      </c>
      <c r="D416" s="235">
        <v>11043</v>
      </c>
      <c r="E416" s="195" t="str">
        <f>IF(VLOOKUP($B:$B,'F25 Warehouse Sale Product List'!$A:$F,6,FALSE)="","",VLOOKUP($B:$B,'F25 Warehouse Sale Product List'!$A:$F,6,FALSE))</f>
        <v/>
      </c>
      <c r="F416" s="151"/>
    </row>
    <row r="417" spans="1:6" x14ac:dyDescent="0.25">
      <c r="A417" s="164">
        <v>28280036</v>
      </c>
      <c r="B417" s="193">
        <v>9781039701601</v>
      </c>
      <c r="C417" s="157" t="s">
        <v>326</v>
      </c>
      <c r="D417" s="235">
        <v>11043</v>
      </c>
      <c r="E417" s="195" t="str">
        <f>IF(VLOOKUP($B:$B,'F25 Warehouse Sale Product List'!$A:$F,6,FALSE)="","",VLOOKUP($B:$B,'F25 Warehouse Sale Product List'!$A:$F,6,FALSE))</f>
        <v/>
      </c>
      <c r="F417" s="151"/>
    </row>
    <row r="418" spans="1:6" x14ac:dyDescent="0.25">
      <c r="A418" s="164">
        <v>22271966</v>
      </c>
      <c r="B418" s="193">
        <v>9781039709515</v>
      </c>
      <c r="C418" s="157" t="s">
        <v>1011</v>
      </c>
      <c r="D418" s="235">
        <v>11043</v>
      </c>
      <c r="E418" s="195" t="str">
        <f>IF(VLOOKUP($B:$B,'F25 Warehouse Sale Product List'!$A:$F,6,FALSE)="","",VLOOKUP($B:$B,'F25 Warehouse Sale Product List'!$A:$F,6,FALSE))</f>
        <v/>
      </c>
      <c r="F418" s="151"/>
    </row>
    <row r="419" spans="1:6" x14ac:dyDescent="0.25">
      <c r="A419" s="164">
        <v>60616904</v>
      </c>
      <c r="B419" s="193">
        <v>9781039701618</v>
      </c>
      <c r="C419" s="157" t="s">
        <v>993</v>
      </c>
      <c r="D419" s="235">
        <v>11052</v>
      </c>
      <c r="E419" s="195" t="str">
        <f>IF(VLOOKUP($B:$B,'F25 Warehouse Sale Product List'!$A:$F,6,FALSE)="","",VLOOKUP($B:$B,'F25 Warehouse Sale Product List'!$A:$F,6,FALSE))</f>
        <v/>
      </c>
      <c r="F419" s="151"/>
    </row>
    <row r="420" spans="1:6" x14ac:dyDescent="0.25">
      <c r="A420" s="164">
        <v>10940166</v>
      </c>
      <c r="B420" s="193">
        <v>9781913484583</v>
      </c>
      <c r="C420" s="157" t="s">
        <v>1020</v>
      </c>
      <c r="D420" s="235">
        <v>11052</v>
      </c>
      <c r="E420" s="195" t="str">
        <f>IF(VLOOKUP($B:$B,'F25 Warehouse Sale Product List'!$A:$F,6,FALSE)="","",VLOOKUP($B:$B,'F25 Warehouse Sale Product List'!$A:$F,6,FALSE))</f>
        <v/>
      </c>
      <c r="F420" s="151"/>
    </row>
    <row r="421" spans="1:6" x14ac:dyDescent="0.25">
      <c r="A421" s="164">
        <v>3491925</v>
      </c>
      <c r="B421" s="193">
        <v>9781443177412</v>
      </c>
      <c r="C421" s="157" t="s">
        <v>1037</v>
      </c>
      <c r="D421" s="235">
        <v>11052</v>
      </c>
      <c r="E421" s="195" t="str">
        <f>IF(VLOOKUP($B:$B,'F25 Warehouse Sale Product List'!$A:$F,6,FALSE)="","",VLOOKUP($B:$B,'F25 Warehouse Sale Product List'!$A:$F,6,FALSE))</f>
        <v/>
      </c>
      <c r="F421" s="151"/>
    </row>
    <row r="422" spans="1:6" x14ac:dyDescent="0.25">
      <c r="A422" s="164">
        <v>52037161</v>
      </c>
      <c r="B422" s="193">
        <v>9781039704077</v>
      </c>
      <c r="C422" s="157" t="s">
        <v>1014</v>
      </c>
      <c r="D422" s="235">
        <v>11052</v>
      </c>
      <c r="E422" s="195" t="str">
        <f>IF(VLOOKUP($B:$B,'F25 Warehouse Sale Product List'!$A:$F,6,FALSE)="","",VLOOKUP($B:$B,'F25 Warehouse Sale Product List'!$A:$F,6,FALSE))</f>
        <v/>
      </c>
      <c r="F422" s="151"/>
    </row>
    <row r="423" spans="1:6" x14ac:dyDescent="0.25">
      <c r="A423" s="164">
        <v>54531878</v>
      </c>
      <c r="B423" s="193">
        <v>9782898531064</v>
      </c>
      <c r="C423" s="157" t="s">
        <v>1016</v>
      </c>
      <c r="D423" s="235">
        <v>11053</v>
      </c>
      <c r="E423" s="195" t="str">
        <f>IF(VLOOKUP($B:$B,'F25 Warehouse Sale Product List'!$A:$F,6,FALSE)="","",VLOOKUP($B:$B,'F25 Warehouse Sale Product List'!$A:$F,6,FALSE))</f>
        <v/>
      </c>
      <c r="F423" s="151"/>
    </row>
    <row r="424" spans="1:6" x14ac:dyDescent="0.25">
      <c r="A424" s="164">
        <v>90421013</v>
      </c>
      <c r="B424" s="193">
        <v>9781039711396</v>
      </c>
      <c r="C424" s="157" t="s">
        <v>980</v>
      </c>
      <c r="D424" s="235">
        <v>11053</v>
      </c>
      <c r="E424" s="195" t="str">
        <f>IF(VLOOKUP($B:$B,'F25 Warehouse Sale Product List'!$A:$F,6,FALSE)="","",VLOOKUP($B:$B,'F25 Warehouse Sale Product List'!$A:$F,6,FALSE))</f>
        <v/>
      </c>
      <c r="F424" s="151"/>
    </row>
    <row r="425" spans="1:6" x14ac:dyDescent="0.25">
      <c r="A425" s="164">
        <v>86973944</v>
      </c>
      <c r="B425" s="193">
        <v>9781039706217</v>
      </c>
      <c r="C425" s="157" t="s">
        <v>1007</v>
      </c>
      <c r="D425" s="235">
        <v>11053</v>
      </c>
      <c r="E425" s="195" t="str">
        <f>IF(VLOOKUP($B:$B,'F25 Warehouse Sale Product List'!$A:$F,6,FALSE)="","",VLOOKUP($B:$B,'F25 Warehouse Sale Product List'!$A:$F,6,FALSE))</f>
        <v/>
      </c>
      <c r="F425" s="151"/>
    </row>
    <row r="426" spans="1:6" x14ac:dyDescent="0.25">
      <c r="A426" s="164">
        <v>67084330</v>
      </c>
      <c r="B426" s="193">
        <v>9781039704091</v>
      </c>
      <c r="C426" s="157" t="s">
        <v>992</v>
      </c>
      <c r="D426" s="235">
        <v>11062</v>
      </c>
      <c r="E426" s="195" t="str">
        <f>IF(VLOOKUP($B:$B,'F25 Warehouse Sale Product List'!$A:$F,6,FALSE)="","",VLOOKUP($B:$B,'F25 Warehouse Sale Product List'!$A:$F,6,FALSE))</f>
        <v/>
      </c>
      <c r="F426" s="151"/>
    </row>
    <row r="427" spans="1:6" x14ac:dyDescent="0.25">
      <c r="A427" s="164">
        <v>3144665</v>
      </c>
      <c r="B427" s="193">
        <v>9781443156004</v>
      </c>
      <c r="C427" s="157" t="s">
        <v>991</v>
      </c>
      <c r="D427" s="235">
        <v>11063</v>
      </c>
      <c r="E427" s="195" t="str">
        <f>IF(VLOOKUP($B:$B,'F25 Warehouse Sale Product List'!$A:$F,6,FALSE)="","",VLOOKUP($B:$B,'F25 Warehouse Sale Product List'!$A:$F,6,FALSE))</f>
        <v/>
      </c>
      <c r="F427" s="151"/>
    </row>
    <row r="428" spans="1:6" x14ac:dyDescent="0.25">
      <c r="A428" s="164">
        <v>25802382</v>
      </c>
      <c r="B428" s="193">
        <v>9781443189712</v>
      </c>
      <c r="C428" s="157" t="s">
        <v>329</v>
      </c>
      <c r="D428" s="235">
        <v>11063</v>
      </c>
      <c r="E428" s="195" t="str">
        <f>IF(VLOOKUP($B:$B,'F25 Warehouse Sale Product List'!$A:$F,6,FALSE)="","",VLOOKUP($B:$B,'F25 Warehouse Sale Product List'!$A:$F,6,FALSE))</f>
        <v/>
      </c>
      <c r="F428" s="151"/>
    </row>
    <row r="429" spans="1:6" x14ac:dyDescent="0.25">
      <c r="A429" s="164">
        <v>83532753</v>
      </c>
      <c r="B429" s="193">
        <v>9782898109171</v>
      </c>
      <c r="C429" s="157" t="s">
        <v>1029</v>
      </c>
      <c r="D429" s="235">
        <v>11063</v>
      </c>
      <c r="E429" s="195" t="str">
        <f>IF(VLOOKUP($B:$B,'F25 Warehouse Sale Product List'!$A:$F,6,FALSE)="","",VLOOKUP($B:$B,'F25 Warehouse Sale Product List'!$A:$F,6,FALSE))</f>
        <v/>
      </c>
      <c r="F429" s="151"/>
    </row>
    <row r="430" spans="1:6" x14ac:dyDescent="0.25">
      <c r="A430" s="164">
        <v>3360352</v>
      </c>
      <c r="B430" s="193">
        <v>9781443173100</v>
      </c>
      <c r="C430" s="157" t="s">
        <v>1036</v>
      </c>
      <c r="D430" s="235">
        <v>11063</v>
      </c>
      <c r="E430" s="195" t="str">
        <f>IF(VLOOKUP($B:$B,'F25 Warehouse Sale Product List'!$A:$F,6,FALSE)="","",VLOOKUP($B:$B,'F25 Warehouse Sale Product List'!$A:$F,6,FALSE))</f>
        <v/>
      </c>
      <c r="F430" s="151"/>
    </row>
    <row r="431" spans="1:6" x14ac:dyDescent="0.25">
      <c r="A431" s="164">
        <v>54739467</v>
      </c>
      <c r="B431" s="193">
        <v>9781039703643</v>
      </c>
      <c r="C431" s="157" t="s">
        <v>1025</v>
      </c>
      <c r="D431" s="235">
        <v>11063</v>
      </c>
      <c r="E431" s="195" t="str">
        <f>IF(VLOOKUP($B:$B,'F25 Warehouse Sale Product List'!$A:$F,6,FALSE)="","",VLOOKUP($B:$B,'F25 Warehouse Sale Product List'!$A:$F,6,FALSE))</f>
        <v/>
      </c>
      <c r="F431" s="151"/>
    </row>
    <row r="432" spans="1:6" x14ac:dyDescent="0.25">
      <c r="A432" s="164">
        <v>29453846</v>
      </c>
      <c r="B432" s="193">
        <v>9782898420429</v>
      </c>
      <c r="C432" s="157" t="s">
        <v>1003</v>
      </c>
      <c r="D432" s="235">
        <v>11063</v>
      </c>
      <c r="E432" s="195" t="str">
        <f>IF(VLOOKUP($B:$B,'F25 Warehouse Sale Product List'!$A:$F,6,FALSE)="","",VLOOKUP($B:$B,'F25 Warehouse Sale Product List'!$A:$F,6,FALSE))</f>
        <v/>
      </c>
      <c r="F432" s="151"/>
    </row>
    <row r="433" spans="1:6" x14ac:dyDescent="0.25">
      <c r="A433" s="164">
        <v>49345929</v>
      </c>
      <c r="B433" s="193">
        <v>9781443199599</v>
      </c>
      <c r="C433" s="157" t="s">
        <v>981</v>
      </c>
      <c r="D433" s="235">
        <v>11071</v>
      </c>
      <c r="E433" s="195" t="str">
        <f>IF(VLOOKUP($B:$B,'F25 Warehouse Sale Product List'!$A:$F,6,FALSE)="","",VLOOKUP($B:$B,'F25 Warehouse Sale Product List'!$A:$F,6,FALSE))</f>
        <v/>
      </c>
      <c r="F433" s="151"/>
    </row>
    <row r="434" spans="1:6" x14ac:dyDescent="0.25">
      <c r="A434" s="164">
        <v>3075406</v>
      </c>
      <c r="B434" s="193">
        <v>9781443154437</v>
      </c>
      <c r="C434" s="157" t="s">
        <v>958</v>
      </c>
      <c r="D434" s="235">
        <v>11071</v>
      </c>
      <c r="E434" s="195" t="str">
        <f>IF(VLOOKUP($B:$B,'F25 Warehouse Sale Product List'!$A:$F,6,FALSE)="","",VLOOKUP($B:$B,'F25 Warehouse Sale Product List'!$A:$F,6,FALSE))</f>
        <v/>
      </c>
      <c r="F434" s="151"/>
    </row>
    <row r="435" spans="1:6" x14ac:dyDescent="0.25">
      <c r="A435" s="164">
        <v>30788649</v>
      </c>
      <c r="B435" s="193">
        <v>9781039703933</v>
      </c>
      <c r="C435" s="157" t="s">
        <v>953</v>
      </c>
      <c r="D435" s="235">
        <v>11071</v>
      </c>
      <c r="E435" s="195" t="str">
        <f>IF(VLOOKUP($B:$B,'F25 Warehouse Sale Product List'!$A:$F,6,FALSE)="","",VLOOKUP($B:$B,'F25 Warehouse Sale Product List'!$A:$F,6,FALSE))</f>
        <v/>
      </c>
      <c r="F435" s="151"/>
    </row>
    <row r="436" spans="1:6" x14ac:dyDescent="0.25">
      <c r="A436" s="164">
        <v>77949071</v>
      </c>
      <c r="B436" s="193">
        <v>9781039709843</v>
      </c>
      <c r="C436" s="157" t="s">
        <v>971</v>
      </c>
      <c r="D436" s="235">
        <v>11071</v>
      </c>
      <c r="E436" s="195" t="str">
        <f>IF(VLOOKUP($B:$B,'F25 Warehouse Sale Product List'!$A:$F,6,FALSE)="","",VLOOKUP($B:$B,'F25 Warehouse Sale Product List'!$A:$F,6,FALSE))</f>
        <v/>
      </c>
      <c r="F436" s="151"/>
    </row>
    <row r="437" spans="1:6" x14ac:dyDescent="0.25">
      <c r="A437" s="164">
        <v>17040147</v>
      </c>
      <c r="B437" s="193">
        <v>9781039710238</v>
      </c>
      <c r="C437" s="157" t="s">
        <v>741</v>
      </c>
      <c r="D437" s="235">
        <v>11072</v>
      </c>
      <c r="E437" s="195" t="str">
        <f>IF(VLOOKUP($B:$B,'F25 Warehouse Sale Product List'!$A:$F,6,FALSE)="","",VLOOKUP($B:$B,'F25 Warehouse Sale Product List'!$A:$F,6,FALSE))</f>
        <v/>
      </c>
      <c r="F437" s="151"/>
    </row>
    <row r="438" spans="1:6" x14ac:dyDescent="0.25">
      <c r="A438" s="164">
        <v>49650831</v>
      </c>
      <c r="B438" s="193">
        <v>9782764368398</v>
      </c>
      <c r="C438" s="157" t="s">
        <v>787</v>
      </c>
      <c r="D438" s="235">
        <v>11072</v>
      </c>
      <c r="E438" s="195" t="str">
        <f>IF(VLOOKUP($B:$B,'F25 Warehouse Sale Product List'!$A:$F,6,FALSE)="","",VLOOKUP($B:$B,'F25 Warehouse Sale Product List'!$A:$F,6,FALSE))</f>
        <v/>
      </c>
      <c r="F438" s="151"/>
    </row>
    <row r="439" spans="1:6" x14ac:dyDescent="0.25">
      <c r="A439" s="164">
        <v>72632366</v>
      </c>
      <c r="B439" s="193">
        <v>9781039703599</v>
      </c>
      <c r="C439" s="157" t="s">
        <v>799</v>
      </c>
      <c r="D439" s="235">
        <v>11072</v>
      </c>
      <c r="E439" s="195" t="str">
        <f>IF(VLOOKUP($B:$B,'F25 Warehouse Sale Product List'!$A:$F,6,FALSE)="","",VLOOKUP($B:$B,'F25 Warehouse Sale Product List'!$A:$F,6,FALSE))</f>
        <v/>
      </c>
      <c r="F439" s="151"/>
    </row>
    <row r="440" spans="1:6" x14ac:dyDescent="0.25">
      <c r="A440" s="164">
        <v>55161931</v>
      </c>
      <c r="B440" s="193">
        <v>9782898531101</v>
      </c>
      <c r="C440" s="157" t="s">
        <v>1024</v>
      </c>
      <c r="D440" s="235">
        <v>11072</v>
      </c>
      <c r="E440" s="195" t="str">
        <f>IF(VLOOKUP($B:$B,'F25 Warehouse Sale Product List'!$A:$F,6,FALSE)="","",VLOOKUP($B:$B,'F25 Warehouse Sale Product List'!$A:$F,6,FALSE))</f>
        <v/>
      </c>
      <c r="F440" s="151"/>
    </row>
    <row r="441" spans="1:6" x14ac:dyDescent="0.25">
      <c r="A441" s="164">
        <v>75207483</v>
      </c>
      <c r="B441" s="193">
        <v>9781773884271</v>
      </c>
      <c r="C441" s="157" t="s">
        <v>743</v>
      </c>
      <c r="D441" s="235">
        <v>11072</v>
      </c>
      <c r="E441" s="195" t="str">
        <f>IF(VLOOKUP($B:$B,'F25 Warehouse Sale Product List'!$A:$F,6,FALSE)="","",VLOOKUP($B:$B,'F25 Warehouse Sale Product List'!$A:$F,6,FALSE))</f>
        <v/>
      </c>
      <c r="F441" s="151"/>
    </row>
    <row r="442" spans="1:6" x14ac:dyDescent="0.25">
      <c r="A442" s="164">
        <v>94591515</v>
      </c>
      <c r="B442" s="193">
        <v>9781039709409</v>
      </c>
      <c r="C442" s="157" t="s">
        <v>912</v>
      </c>
      <c r="D442" s="235">
        <v>11072</v>
      </c>
      <c r="E442" s="195" t="str">
        <f>IF(VLOOKUP($B:$B,'F25 Warehouse Sale Product List'!$A:$F,6,FALSE)="","",VLOOKUP($B:$B,'F25 Warehouse Sale Product List'!$A:$F,6,FALSE))</f>
        <v/>
      </c>
      <c r="F442" s="151"/>
    </row>
    <row r="443" spans="1:6" x14ac:dyDescent="0.25">
      <c r="A443" s="164">
        <v>42748952</v>
      </c>
      <c r="B443" s="193">
        <v>9781039703940</v>
      </c>
      <c r="C443" s="157" t="s">
        <v>863</v>
      </c>
      <c r="D443" s="235">
        <v>11073</v>
      </c>
      <c r="E443" s="195" t="str">
        <f>IF(VLOOKUP($B:$B,'F25 Warehouse Sale Product List'!$A:$F,6,FALSE)="","",VLOOKUP($B:$B,'F25 Warehouse Sale Product List'!$A:$F,6,FALSE))</f>
        <v/>
      </c>
      <c r="F443" s="151"/>
    </row>
    <row r="444" spans="1:6" x14ac:dyDescent="0.25">
      <c r="A444" s="164">
        <v>22209577</v>
      </c>
      <c r="B444" s="193">
        <v>9781039701670</v>
      </c>
      <c r="C444" s="157" t="s">
        <v>864</v>
      </c>
      <c r="D444" s="235">
        <v>11073</v>
      </c>
      <c r="E444" s="195" t="str">
        <f>IF(VLOOKUP($B:$B,'F25 Warehouse Sale Product List'!$A:$F,6,FALSE)="","",VLOOKUP($B:$B,'F25 Warehouse Sale Product List'!$A:$F,6,FALSE))</f>
        <v/>
      </c>
      <c r="F444" s="151"/>
    </row>
    <row r="445" spans="1:6" x14ac:dyDescent="0.25">
      <c r="A445" s="164">
        <v>3548156</v>
      </c>
      <c r="B445" s="193">
        <v>9781443181297</v>
      </c>
      <c r="C445" s="157" t="s">
        <v>796</v>
      </c>
      <c r="D445" s="235">
        <v>11073</v>
      </c>
      <c r="E445" s="195" t="str">
        <f>IF(VLOOKUP($B:$B,'F25 Warehouse Sale Product List'!$A:$F,6,FALSE)="","",VLOOKUP($B:$B,'F25 Warehouse Sale Product List'!$A:$F,6,FALSE))</f>
        <v/>
      </c>
      <c r="F445" s="151"/>
    </row>
    <row r="446" spans="1:6" x14ac:dyDescent="0.25">
      <c r="A446" s="164">
        <v>18804913</v>
      </c>
      <c r="B446" s="193">
        <v>9781039710511</v>
      </c>
      <c r="C446" s="157" t="s">
        <v>966</v>
      </c>
      <c r="D446" s="235">
        <v>11073</v>
      </c>
      <c r="E446" s="195" t="str">
        <f>IF(VLOOKUP($B:$B,'F25 Warehouse Sale Product List'!$A:$F,6,FALSE)="","",VLOOKUP($B:$B,'F25 Warehouse Sale Product List'!$A:$F,6,FALSE))</f>
        <v/>
      </c>
      <c r="F446" s="151"/>
    </row>
    <row r="447" spans="1:6" x14ac:dyDescent="0.25">
      <c r="A447" s="164">
        <v>2714998</v>
      </c>
      <c r="B447" s="193">
        <v>9781443138239</v>
      </c>
      <c r="C447" s="157" t="s">
        <v>1015</v>
      </c>
      <c r="D447" s="235">
        <v>11073</v>
      </c>
      <c r="E447" s="195" t="str">
        <f>IF(VLOOKUP($B:$B,'F25 Warehouse Sale Product List'!$A:$F,6,FALSE)="","",VLOOKUP($B:$B,'F25 Warehouse Sale Product List'!$A:$F,6,FALSE))</f>
        <v/>
      </c>
      <c r="F447" s="151"/>
    </row>
    <row r="448" spans="1:6" x14ac:dyDescent="0.25">
      <c r="A448" s="164">
        <v>2215061</v>
      </c>
      <c r="B448" s="193">
        <v>9781443106931</v>
      </c>
      <c r="C448" s="157" t="s">
        <v>1002</v>
      </c>
      <c r="D448" s="235">
        <v>11073</v>
      </c>
      <c r="E448" s="195" t="str">
        <f>IF(VLOOKUP($B:$B,'F25 Warehouse Sale Product List'!$A:$F,6,FALSE)="","",VLOOKUP($B:$B,'F25 Warehouse Sale Product List'!$A:$F,6,FALSE))</f>
        <v/>
      </c>
      <c r="F448" s="151"/>
    </row>
    <row r="449" spans="1:6" x14ac:dyDescent="0.25">
      <c r="A449" s="164">
        <v>29148738</v>
      </c>
      <c r="B449" s="193">
        <v>9781039710559</v>
      </c>
      <c r="C449" s="157" t="s">
        <v>1026</v>
      </c>
      <c r="D449" s="235">
        <v>11073</v>
      </c>
      <c r="E449" s="195" t="str">
        <f>IF(VLOOKUP($B:$B,'F25 Warehouse Sale Product List'!$A:$F,6,FALSE)="","",VLOOKUP($B:$B,'F25 Warehouse Sale Product List'!$A:$F,6,FALSE))</f>
        <v/>
      </c>
      <c r="F449" s="151"/>
    </row>
    <row r="450" spans="1:6" x14ac:dyDescent="0.25">
      <c r="A450" s="164">
        <v>86394528</v>
      </c>
      <c r="B450" s="193">
        <v>9781443199124</v>
      </c>
      <c r="C450" s="157" t="s">
        <v>763</v>
      </c>
      <c r="D450" s="235">
        <v>11082</v>
      </c>
      <c r="E450" s="195" t="str">
        <f>IF(VLOOKUP($B:$B,'F25 Warehouse Sale Product List'!$A:$F,6,FALSE)="","",VLOOKUP($B:$B,'F25 Warehouse Sale Product List'!$A:$F,6,FALSE))</f>
        <v/>
      </c>
      <c r="F450" s="151"/>
    </row>
    <row r="451" spans="1:6" x14ac:dyDescent="0.25">
      <c r="A451" s="164">
        <v>62168260</v>
      </c>
      <c r="B451" s="193">
        <v>9781039703575</v>
      </c>
      <c r="C451" s="157" t="s">
        <v>765</v>
      </c>
      <c r="D451" s="235">
        <v>11082</v>
      </c>
      <c r="E451" s="195" t="str">
        <f>IF(VLOOKUP($B:$B,'F25 Warehouse Sale Product List'!$A:$F,6,FALSE)="","",VLOOKUP($B:$B,'F25 Warehouse Sale Product List'!$A:$F,6,FALSE))</f>
        <v/>
      </c>
      <c r="F451" s="151"/>
    </row>
    <row r="452" spans="1:6" x14ac:dyDescent="0.25">
      <c r="A452" s="164">
        <v>18983553</v>
      </c>
      <c r="B452" s="193">
        <v>9781039705104</v>
      </c>
      <c r="C452" s="157" t="s">
        <v>781</v>
      </c>
      <c r="D452" s="235">
        <v>11082</v>
      </c>
      <c r="E452" s="195" t="str">
        <f>IF(VLOOKUP($B:$B,'F25 Warehouse Sale Product List'!$A:$F,6,FALSE)="","",VLOOKUP($B:$B,'F25 Warehouse Sale Product List'!$A:$F,6,FALSE))</f>
        <v/>
      </c>
      <c r="F452" s="151"/>
    </row>
    <row r="453" spans="1:6" x14ac:dyDescent="0.25">
      <c r="A453" s="164">
        <v>79944596</v>
      </c>
      <c r="B453" s="193">
        <v>9781039701311</v>
      </c>
      <c r="C453" s="157" t="s">
        <v>854</v>
      </c>
      <c r="D453" s="235">
        <v>11082</v>
      </c>
      <c r="E453" s="195" t="str">
        <f>IF(VLOOKUP($B:$B,'F25 Warehouse Sale Product List'!$A:$F,6,FALSE)="","",VLOOKUP($B:$B,'F25 Warehouse Sale Product List'!$A:$F,6,FALSE))</f>
        <v/>
      </c>
      <c r="F453" s="151"/>
    </row>
    <row r="454" spans="1:6" x14ac:dyDescent="0.25">
      <c r="A454" s="164">
        <v>63931170</v>
      </c>
      <c r="B454" s="193">
        <v>9781039705760</v>
      </c>
      <c r="C454" s="157" t="s">
        <v>792</v>
      </c>
      <c r="D454" s="235">
        <v>11082</v>
      </c>
      <c r="E454" s="195" t="str">
        <f>IF(VLOOKUP($B:$B,'F25 Warehouse Sale Product List'!$A:$F,6,FALSE)="","",VLOOKUP($B:$B,'F25 Warehouse Sale Product List'!$A:$F,6,FALSE))</f>
        <v/>
      </c>
      <c r="F454" s="151"/>
    </row>
    <row r="455" spans="1:6" x14ac:dyDescent="0.25">
      <c r="A455" s="164">
        <v>63789531</v>
      </c>
      <c r="B455" s="193">
        <v>9781039709614</v>
      </c>
      <c r="C455" s="157" t="s">
        <v>809</v>
      </c>
      <c r="D455" s="235">
        <v>11082</v>
      </c>
      <c r="E455" s="195" t="str">
        <f>IF(VLOOKUP($B:$B,'F25 Warehouse Sale Product List'!$A:$F,6,FALSE)="","",VLOOKUP($B:$B,'F25 Warehouse Sale Product List'!$A:$F,6,FALSE))</f>
        <v/>
      </c>
      <c r="F455" s="151"/>
    </row>
    <row r="456" spans="1:6" x14ac:dyDescent="0.25">
      <c r="A456" s="164">
        <v>12774358</v>
      </c>
      <c r="B456" s="193">
        <v>9781039709638</v>
      </c>
      <c r="C456" s="157" t="s">
        <v>832</v>
      </c>
      <c r="D456" s="235">
        <v>11082</v>
      </c>
      <c r="E456" s="195" t="str">
        <f>IF(VLOOKUP($B:$B,'F25 Warehouse Sale Product List'!$A:$F,6,FALSE)="","",VLOOKUP($B:$B,'F25 Warehouse Sale Product List'!$A:$F,6,FALSE))</f>
        <v/>
      </c>
      <c r="F456" s="151"/>
    </row>
    <row r="457" spans="1:6" x14ac:dyDescent="0.25">
      <c r="A457" s="164">
        <v>55115471</v>
      </c>
      <c r="B457" s="193">
        <v>9781039707443</v>
      </c>
      <c r="C457" s="157" t="s">
        <v>779</v>
      </c>
      <c r="D457" s="235">
        <v>11083</v>
      </c>
      <c r="E457" s="195" t="str">
        <f>IF(VLOOKUP($B:$B,'F25 Warehouse Sale Product List'!$A:$F,6,FALSE)="","",VLOOKUP($B:$B,'F25 Warehouse Sale Product List'!$A:$F,6,FALSE))</f>
        <v/>
      </c>
      <c r="F457" s="151"/>
    </row>
    <row r="458" spans="1:6" x14ac:dyDescent="0.25">
      <c r="A458" s="164">
        <v>79195025</v>
      </c>
      <c r="B458" s="193">
        <v>9781039701830</v>
      </c>
      <c r="C458" s="157" t="s">
        <v>783</v>
      </c>
      <c r="D458" s="235">
        <v>11083</v>
      </c>
      <c r="E458" s="195" t="str">
        <f>IF(VLOOKUP($B:$B,'F25 Warehouse Sale Product List'!$A:$F,6,FALSE)="","",VLOOKUP($B:$B,'F25 Warehouse Sale Product List'!$A:$F,6,FALSE))</f>
        <v/>
      </c>
      <c r="F458" s="151"/>
    </row>
    <row r="459" spans="1:6" x14ac:dyDescent="0.25">
      <c r="A459" s="164">
        <v>11729500</v>
      </c>
      <c r="B459" s="193">
        <v>9781039709775</v>
      </c>
      <c r="C459" s="157" t="s">
        <v>784</v>
      </c>
      <c r="D459" s="235">
        <v>11083</v>
      </c>
      <c r="E459" s="195" t="str">
        <f>IF(VLOOKUP($B:$B,'F25 Warehouse Sale Product List'!$A:$F,6,FALSE)="","",VLOOKUP($B:$B,'F25 Warehouse Sale Product List'!$A:$F,6,FALSE))</f>
        <v/>
      </c>
      <c r="F459" s="151"/>
    </row>
    <row r="460" spans="1:6" x14ac:dyDescent="0.25">
      <c r="A460" s="164">
        <v>96101240</v>
      </c>
      <c r="B460" s="193">
        <v>9781443199711</v>
      </c>
      <c r="C460" s="157" t="s">
        <v>797</v>
      </c>
      <c r="D460" s="235">
        <v>11083</v>
      </c>
      <c r="E460" s="195" t="str">
        <f>IF(VLOOKUP($B:$B,'F25 Warehouse Sale Product List'!$A:$F,6,FALSE)="","",VLOOKUP($B:$B,'F25 Warehouse Sale Product List'!$A:$F,6,FALSE))</f>
        <v/>
      </c>
      <c r="F460" s="151"/>
    </row>
    <row r="461" spans="1:6" x14ac:dyDescent="0.25">
      <c r="A461" s="164">
        <v>90777157</v>
      </c>
      <c r="B461" s="193">
        <v>9781443195232</v>
      </c>
      <c r="C461" s="157" t="s">
        <v>280</v>
      </c>
      <c r="D461" s="235">
        <v>11083</v>
      </c>
      <c r="E461" s="195" t="str">
        <f>IF(VLOOKUP($B:$B,'F25 Warehouse Sale Product List'!$A:$F,6,FALSE)="","",VLOOKUP($B:$B,'F25 Warehouse Sale Product List'!$A:$F,6,FALSE))</f>
        <v/>
      </c>
      <c r="F461" s="151"/>
    </row>
    <row r="462" spans="1:6" x14ac:dyDescent="0.25">
      <c r="A462" s="164">
        <v>41529036</v>
      </c>
      <c r="B462" s="193">
        <v>9781443187138</v>
      </c>
      <c r="C462" s="157" t="s">
        <v>805</v>
      </c>
      <c r="D462" s="235">
        <v>11083</v>
      </c>
      <c r="E462" s="195" t="str">
        <f>IF(VLOOKUP($B:$B,'F25 Warehouse Sale Product List'!$A:$F,6,FALSE)="","",VLOOKUP($B:$B,'F25 Warehouse Sale Product List'!$A:$F,6,FALSE))</f>
        <v/>
      </c>
      <c r="F462" s="151"/>
    </row>
    <row r="463" spans="1:6" x14ac:dyDescent="0.25">
      <c r="A463" s="164">
        <v>11387398</v>
      </c>
      <c r="B463" s="193">
        <v>9781039702165</v>
      </c>
      <c r="C463" s="157" t="s">
        <v>821</v>
      </c>
      <c r="D463" s="235">
        <v>11083</v>
      </c>
      <c r="E463" s="195" t="str">
        <f>IF(VLOOKUP($B:$B,'F25 Warehouse Sale Product List'!$A:$F,6,FALSE)="","",VLOOKUP($B:$B,'F25 Warehouse Sale Product List'!$A:$F,6,FALSE))</f>
        <v/>
      </c>
      <c r="F463" s="151"/>
    </row>
    <row r="464" spans="1:6" x14ac:dyDescent="0.25">
      <c r="A464" s="164">
        <v>36307320</v>
      </c>
      <c r="B464" s="193">
        <v>9781039705807</v>
      </c>
      <c r="C464" s="157" t="s">
        <v>754</v>
      </c>
      <c r="D464" s="235">
        <v>11083</v>
      </c>
      <c r="E464" s="195" t="str">
        <f>IF(VLOOKUP($B:$B,'F25 Warehouse Sale Product List'!$A:$F,6,FALSE)="","",VLOOKUP($B:$B,'F25 Warehouse Sale Product List'!$A:$F,6,FALSE))</f>
        <v/>
      </c>
      <c r="F464" s="151"/>
    </row>
    <row r="465" spans="1:6" x14ac:dyDescent="0.25">
      <c r="A465" s="164">
        <v>24672987</v>
      </c>
      <c r="B465" s="193">
        <v>9781773885032</v>
      </c>
      <c r="C465" s="157" t="s">
        <v>882</v>
      </c>
      <c r="D465" s="235">
        <v>11102</v>
      </c>
      <c r="E465" s="195" t="str">
        <f>IF(VLOOKUP($B:$B,'F25 Warehouse Sale Product List'!$A:$F,6,FALSE)="","",VLOOKUP($B:$B,'F25 Warehouse Sale Product List'!$A:$F,6,FALSE))</f>
        <v/>
      </c>
      <c r="F465" s="151"/>
    </row>
    <row r="466" spans="1:6" x14ac:dyDescent="0.25">
      <c r="A466" s="164">
        <v>53935631</v>
      </c>
      <c r="B466" s="193">
        <v>9782898070815</v>
      </c>
      <c r="C466" s="157" t="s">
        <v>286</v>
      </c>
      <c r="D466" s="235">
        <v>11102</v>
      </c>
      <c r="E466" s="195" t="str">
        <f>IF(VLOOKUP($B:$B,'F25 Warehouse Sale Product List'!$A:$F,6,FALSE)="","",VLOOKUP($B:$B,'F25 Warehouse Sale Product List'!$A:$F,6,FALSE))</f>
        <v/>
      </c>
      <c r="F466" s="151"/>
    </row>
    <row r="467" spans="1:6" x14ac:dyDescent="0.25">
      <c r="A467" s="164">
        <v>62469198</v>
      </c>
      <c r="B467" s="193">
        <v>9782898070822</v>
      </c>
      <c r="C467" s="157" t="s">
        <v>287</v>
      </c>
      <c r="D467" s="235">
        <v>11102</v>
      </c>
      <c r="E467" s="195" t="str">
        <f>IF(VLOOKUP($B:$B,'F25 Warehouse Sale Product List'!$A:$F,6,FALSE)="","",VLOOKUP($B:$B,'F25 Warehouse Sale Product List'!$A:$F,6,FALSE))</f>
        <v/>
      </c>
      <c r="F467" s="151"/>
    </row>
    <row r="468" spans="1:6" x14ac:dyDescent="0.25">
      <c r="A468" s="164">
        <v>26771665</v>
      </c>
      <c r="B468" s="193">
        <v>9782896704613</v>
      </c>
      <c r="C468" s="157" t="s">
        <v>308</v>
      </c>
      <c r="D468" s="235">
        <v>11112</v>
      </c>
      <c r="E468" s="195" t="str">
        <f>IF(VLOOKUP($B:$B,'F25 Warehouse Sale Product List'!$A:$F,6,FALSE)="","",VLOOKUP($B:$B,'F25 Warehouse Sale Product List'!$A:$F,6,FALSE))</f>
        <v/>
      </c>
      <c r="F468" s="151"/>
    </row>
    <row r="469" spans="1:6" x14ac:dyDescent="0.25">
      <c r="A469" s="164">
        <v>22768277</v>
      </c>
      <c r="B469" s="193">
        <v>9782898531187</v>
      </c>
      <c r="C469" s="157" t="s">
        <v>744</v>
      </c>
      <c r="D469" s="235">
        <v>11113</v>
      </c>
      <c r="E469" s="195" t="str">
        <f>IF(VLOOKUP($B:$B,'F25 Warehouse Sale Product List'!$A:$F,6,FALSE)="","",VLOOKUP($B:$B,'F25 Warehouse Sale Product List'!$A:$F,6,FALSE))</f>
        <v/>
      </c>
      <c r="F469" s="151"/>
    </row>
    <row r="470" spans="1:6" x14ac:dyDescent="0.25">
      <c r="A470" s="164">
        <v>97032237</v>
      </c>
      <c r="B470" s="193">
        <v>9781835403266</v>
      </c>
      <c r="C470" s="157" t="s">
        <v>985</v>
      </c>
      <c r="D470" s="235">
        <v>11113</v>
      </c>
      <c r="E470" s="195" t="str">
        <f>IF(VLOOKUP($B:$B,'F25 Warehouse Sale Product List'!$A:$F,6,FALSE)="","",VLOOKUP($B:$B,'F25 Warehouse Sale Product List'!$A:$F,6,FALSE))</f>
        <v/>
      </c>
      <c r="F470" s="151"/>
    </row>
    <row r="471" spans="1:6" x14ac:dyDescent="0.25">
      <c r="A471" s="164">
        <v>2871079</v>
      </c>
      <c r="B471" s="193">
        <v>9781443146333</v>
      </c>
      <c r="C471" s="157" t="s">
        <v>752</v>
      </c>
      <c r="D471" s="235">
        <v>11123</v>
      </c>
      <c r="E471" s="195" t="str">
        <f>IF(VLOOKUP($B:$B,'F25 Warehouse Sale Product List'!$A:$F,6,FALSE)="","",VLOOKUP($B:$B,'F25 Warehouse Sale Product List'!$A:$F,6,FALSE))</f>
        <v/>
      </c>
      <c r="F471" s="151"/>
    </row>
    <row r="472" spans="1:6" x14ac:dyDescent="0.25">
      <c r="A472" s="164">
        <v>79965311</v>
      </c>
      <c r="B472" s="193">
        <v>9781039708457</v>
      </c>
      <c r="C472" s="157" t="s">
        <v>989</v>
      </c>
      <c r="D472" s="235">
        <v>11131</v>
      </c>
      <c r="E472" s="195" t="str">
        <f>IF(VLOOKUP($B:$B,'F25 Warehouse Sale Product List'!$A:$F,6,FALSE)="","",VLOOKUP($B:$B,'F25 Warehouse Sale Product List'!$A:$F,6,FALSE))</f>
        <v/>
      </c>
      <c r="F472" s="151"/>
    </row>
    <row r="473" spans="1:6" x14ac:dyDescent="0.25">
      <c r="A473" s="164">
        <v>23802636</v>
      </c>
      <c r="B473" s="193">
        <v>9781039702585</v>
      </c>
      <c r="C473" s="157" t="s">
        <v>937</v>
      </c>
      <c r="D473" s="235">
        <v>11132</v>
      </c>
      <c r="E473" s="195" t="str">
        <f>IF(VLOOKUP($B:$B,'F25 Warehouse Sale Product List'!$A:$F,6,FALSE)="","",VLOOKUP($B:$B,'F25 Warehouse Sale Product List'!$A:$F,6,FALSE))</f>
        <v/>
      </c>
      <c r="F473" s="151"/>
    </row>
    <row r="474" spans="1:6" x14ac:dyDescent="0.25">
      <c r="A474" s="164">
        <v>3147495</v>
      </c>
      <c r="B474" s="193">
        <v>9781443159708</v>
      </c>
      <c r="C474" s="157" t="s">
        <v>998</v>
      </c>
      <c r="D474" s="235">
        <v>11132</v>
      </c>
      <c r="E474" s="195" t="str">
        <f>IF(VLOOKUP($B:$B,'F25 Warehouse Sale Product List'!$A:$F,6,FALSE)="","",VLOOKUP($B:$B,'F25 Warehouse Sale Product List'!$A:$F,6,FALSE))</f>
        <v/>
      </c>
      <c r="F474" s="151"/>
    </row>
    <row r="475" spans="1:6" x14ac:dyDescent="0.25">
      <c r="A475" s="164">
        <v>95908816</v>
      </c>
      <c r="B475" s="193">
        <v>9782898530531</v>
      </c>
      <c r="C475" s="157" t="s">
        <v>876</v>
      </c>
      <c r="D475" s="235">
        <v>11133</v>
      </c>
      <c r="E475" s="195" t="str">
        <f>IF(VLOOKUP($B:$B,'F25 Warehouse Sale Product List'!$A:$F,6,FALSE)="","",VLOOKUP($B:$B,'F25 Warehouse Sale Product List'!$A:$F,6,FALSE))</f>
        <v/>
      </c>
      <c r="F475" s="151"/>
    </row>
    <row r="476" spans="1:6" x14ac:dyDescent="0.25">
      <c r="A476" s="164">
        <v>3479830</v>
      </c>
      <c r="B476" s="193">
        <v>9781443177696</v>
      </c>
      <c r="C476" s="157" t="s">
        <v>898</v>
      </c>
      <c r="D476" s="235">
        <v>11141</v>
      </c>
      <c r="E476" s="195" t="str">
        <f>IF(VLOOKUP($B:$B,'F25 Warehouse Sale Product List'!$A:$F,6,FALSE)="","",VLOOKUP($B:$B,'F25 Warehouse Sale Product List'!$A:$F,6,FALSE))</f>
        <v/>
      </c>
      <c r="F476" s="151"/>
    </row>
    <row r="477" spans="1:6" x14ac:dyDescent="0.25">
      <c r="A477" s="164">
        <v>62379926</v>
      </c>
      <c r="B477" s="193">
        <v>9781039706125</v>
      </c>
      <c r="C477" s="157" t="s">
        <v>852</v>
      </c>
      <c r="D477" s="235">
        <v>11142</v>
      </c>
      <c r="E477" s="195" t="str">
        <f>IF(VLOOKUP($B:$B,'F25 Warehouse Sale Product List'!$A:$F,6,FALSE)="","",VLOOKUP($B:$B,'F25 Warehouse Sale Product List'!$A:$F,6,FALSE))</f>
        <v/>
      </c>
      <c r="F477" s="151"/>
    </row>
    <row r="478" spans="1:6" x14ac:dyDescent="0.25">
      <c r="A478" s="164">
        <v>3513505</v>
      </c>
      <c r="B478" s="193">
        <v>9781443180313</v>
      </c>
      <c r="C478" s="157" t="s">
        <v>278</v>
      </c>
      <c r="D478" s="235">
        <v>11142</v>
      </c>
      <c r="E478" s="195" t="str">
        <f>IF(VLOOKUP($B:$B,'F25 Warehouse Sale Product List'!$A:$F,6,FALSE)="","",VLOOKUP($B:$B,'F25 Warehouse Sale Product List'!$A:$F,6,FALSE))</f>
        <v/>
      </c>
      <c r="F478" s="151"/>
    </row>
    <row r="479" spans="1:6" x14ac:dyDescent="0.25">
      <c r="A479" s="164">
        <v>23744802</v>
      </c>
      <c r="B479" s="193">
        <v>9781773883502</v>
      </c>
      <c r="C479" s="157" t="s">
        <v>283</v>
      </c>
      <c r="D479" s="235">
        <v>11142</v>
      </c>
      <c r="E479" s="195" t="str">
        <f>IF(VLOOKUP($B:$B,'F25 Warehouse Sale Product List'!$A:$F,6,FALSE)="","",VLOOKUP($B:$B,'F25 Warehouse Sale Product List'!$A:$F,6,FALSE))</f>
        <v/>
      </c>
      <c r="F479" s="151"/>
    </row>
    <row r="480" spans="1:6" x14ac:dyDescent="0.25">
      <c r="A480" s="164">
        <v>3044055</v>
      </c>
      <c r="B480" s="193">
        <v>9781338057287</v>
      </c>
      <c r="C480" s="157" t="s">
        <v>952</v>
      </c>
      <c r="D480" s="235">
        <v>11142</v>
      </c>
      <c r="E480" s="195" t="str">
        <f>IF(VLOOKUP($B:$B,'F25 Warehouse Sale Product List'!$A:$F,6,FALSE)="","",VLOOKUP($B:$B,'F25 Warehouse Sale Product List'!$A:$F,6,FALSE))</f>
        <v/>
      </c>
      <c r="F480" s="151"/>
    </row>
    <row r="481" spans="1:6" x14ac:dyDescent="0.25">
      <c r="A481" s="164">
        <v>2357277</v>
      </c>
      <c r="B481" s="193">
        <v>9781443116466</v>
      </c>
      <c r="C481" s="157" t="s">
        <v>897</v>
      </c>
      <c r="D481" s="235">
        <v>11143</v>
      </c>
      <c r="E481" s="195" t="str">
        <f>IF(VLOOKUP($B:$B,'F25 Warehouse Sale Product List'!$A:$F,6,FALSE)="","",VLOOKUP($B:$B,'F25 Warehouse Sale Product List'!$A:$F,6,FALSE))</f>
        <v/>
      </c>
      <c r="F481" s="151"/>
    </row>
    <row r="482" spans="1:6" x14ac:dyDescent="0.25">
      <c r="A482" s="164">
        <v>79374544</v>
      </c>
      <c r="B482" s="193">
        <v>9781443197625</v>
      </c>
      <c r="C482" s="157" t="s">
        <v>899</v>
      </c>
      <c r="D482" s="235">
        <v>11143</v>
      </c>
      <c r="E482" s="195" t="str">
        <f>IF(VLOOKUP($B:$B,'F25 Warehouse Sale Product List'!$A:$F,6,FALSE)="","",VLOOKUP($B:$B,'F25 Warehouse Sale Product List'!$A:$F,6,FALSE))</f>
        <v/>
      </c>
      <c r="F482" s="151"/>
    </row>
    <row r="483" spans="1:6" x14ac:dyDescent="0.25">
      <c r="A483" s="164">
        <v>36864064</v>
      </c>
      <c r="B483" s="193">
        <v>9781039709706</v>
      </c>
      <c r="C483" s="157" t="s">
        <v>938</v>
      </c>
      <c r="D483" s="235">
        <v>11143</v>
      </c>
      <c r="E483" s="195" t="str">
        <f>IF(VLOOKUP($B:$B,'F25 Warehouse Sale Product List'!$A:$F,6,FALSE)="","",VLOOKUP($B:$B,'F25 Warehouse Sale Product List'!$A:$F,6,FALSE))</f>
        <v/>
      </c>
      <c r="F483" s="151"/>
    </row>
    <row r="484" spans="1:6" x14ac:dyDescent="0.25">
      <c r="A484" s="164">
        <v>29527997</v>
      </c>
      <c r="B484" s="193">
        <v>9781039709416</v>
      </c>
      <c r="C484" s="157" t="s">
        <v>946</v>
      </c>
      <c r="D484" s="235">
        <v>11152</v>
      </c>
      <c r="E484" s="195" t="str">
        <f>IF(VLOOKUP($B:$B,'F25 Warehouse Sale Product List'!$A:$F,6,FALSE)="","",VLOOKUP($B:$B,'F25 Warehouse Sale Product List'!$A:$F,6,FALSE))</f>
        <v/>
      </c>
      <c r="F484" s="151"/>
    </row>
    <row r="485" spans="1:6" x14ac:dyDescent="0.25">
      <c r="A485" s="164">
        <v>61344584</v>
      </c>
      <c r="B485" s="193">
        <v>9781443199704</v>
      </c>
      <c r="C485" s="157" t="s">
        <v>917</v>
      </c>
      <c r="D485" s="235">
        <v>11152</v>
      </c>
      <c r="E485" s="195" t="str">
        <f>IF(VLOOKUP($B:$B,'F25 Warehouse Sale Product List'!$A:$F,6,FALSE)="","",VLOOKUP($B:$B,'F25 Warehouse Sale Product List'!$A:$F,6,FALSE))</f>
        <v/>
      </c>
      <c r="F485" s="151"/>
    </row>
    <row r="486" spans="1:6" x14ac:dyDescent="0.25">
      <c r="A486" s="164">
        <v>26992153</v>
      </c>
      <c r="B486" s="193">
        <v>9782898531033</v>
      </c>
      <c r="C486" s="157" t="s">
        <v>918</v>
      </c>
      <c r="D486" s="235">
        <v>11152</v>
      </c>
      <c r="E486" s="195" t="str">
        <f>IF(VLOOKUP($B:$B,'F25 Warehouse Sale Product List'!$A:$F,6,FALSE)="","",VLOOKUP($B:$B,'F25 Warehouse Sale Product List'!$A:$F,6,FALSE))</f>
        <v/>
      </c>
      <c r="F486" s="151"/>
    </row>
    <row r="487" spans="1:6" x14ac:dyDescent="0.25">
      <c r="A487" s="164">
        <v>64278923</v>
      </c>
      <c r="B487" s="193">
        <v>9782898530548</v>
      </c>
      <c r="C487" s="157" t="s">
        <v>750</v>
      </c>
      <c r="D487" s="235">
        <v>11153</v>
      </c>
      <c r="E487" s="195" t="str">
        <f>IF(VLOOKUP($B:$B,'F25 Warehouse Sale Product List'!$A:$F,6,FALSE)="","",VLOOKUP($B:$B,'F25 Warehouse Sale Product List'!$A:$F,6,FALSE))</f>
        <v/>
      </c>
      <c r="F487" s="151"/>
    </row>
    <row r="488" spans="1:6" x14ac:dyDescent="0.25">
      <c r="A488" s="164">
        <v>91191333</v>
      </c>
      <c r="B488" s="193">
        <v>9781773883007</v>
      </c>
      <c r="C488" s="157" t="s">
        <v>782</v>
      </c>
      <c r="D488" s="235">
        <v>11153</v>
      </c>
      <c r="E488" s="195" t="str">
        <f>IF(VLOOKUP($B:$B,'F25 Warehouse Sale Product List'!$A:$F,6,FALSE)="","",VLOOKUP($B:$B,'F25 Warehouse Sale Product List'!$A:$F,6,FALSE))</f>
        <v/>
      </c>
      <c r="F488" s="151"/>
    </row>
    <row r="489" spans="1:6" x14ac:dyDescent="0.25">
      <c r="A489" s="164">
        <v>48177571</v>
      </c>
      <c r="B489" s="193">
        <v>9781039703568</v>
      </c>
      <c r="C489" s="157" t="s">
        <v>856</v>
      </c>
      <c r="D489" s="235">
        <v>11153</v>
      </c>
      <c r="E489" s="195" t="str">
        <f>IF(VLOOKUP($B:$B,'F25 Warehouse Sale Product List'!$A:$F,6,FALSE)="","",VLOOKUP($B:$B,'F25 Warehouse Sale Product List'!$A:$F,6,FALSE))</f>
        <v/>
      </c>
      <c r="F489" s="151"/>
    </row>
    <row r="490" spans="1:6" x14ac:dyDescent="0.25">
      <c r="A490" s="164">
        <v>70633440</v>
      </c>
      <c r="B490" s="193">
        <v>9782898070778</v>
      </c>
      <c r="C490" s="157" t="s">
        <v>870</v>
      </c>
      <c r="D490" s="235">
        <v>11153</v>
      </c>
      <c r="E490" s="195" t="str">
        <f>IF(VLOOKUP($B:$B,'F25 Warehouse Sale Product List'!$A:$F,6,FALSE)="","",VLOOKUP($B:$B,'F25 Warehouse Sale Product List'!$A:$F,6,FALSE))</f>
        <v/>
      </c>
      <c r="F490" s="151"/>
    </row>
    <row r="491" spans="1:6" x14ac:dyDescent="0.25">
      <c r="A491" s="164">
        <v>13860196</v>
      </c>
      <c r="B491" s="193">
        <v>9782898070792</v>
      </c>
      <c r="C491" s="157" t="s">
        <v>900</v>
      </c>
      <c r="D491" s="235">
        <v>11153</v>
      </c>
      <c r="E491" s="195" t="str">
        <f>IF(VLOOKUP($B:$B,'F25 Warehouse Sale Product List'!$A:$F,6,FALSE)="","",VLOOKUP($B:$B,'F25 Warehouse Sale Product List'!$A:$F,6,FALSE))</f>
        <v/>
      </c>
      <c r="F491" s="151"/>
    </row>
    <row r="492" spans="1:6" x14ac:dyDescent="0.25">
      <c r="A492" s="164">
        <v>78830600</v>
      </c>
      <c r="B492" s="193">
        <v>9782898070785</v>
      </c>
      <c r="C492" s="157" t="s">
        <v>871</v>
      </c>
      <c r="D492" s="235">
        <v>11153</v>
      </c>
      <c r="E492" s="195" t="str">
        <f>IF(VLOOKUP($B:$B,'F25 Warehouse Sale Product List'!$A:$F,6,FALSE)="","",VLOOKUP($B:$B,'F25 Warehouse Sale Product List'!$A:$F,6,FALSE))</f>
        <v/>
      </c>
      <c r="F492" s="151"/>
    </row>
    <row r="493" spans="1:6" x14ac:dyDescent="0.25">
      <c r="A493" s="164">
        <v>12573156</v>
      </c>
      <c r="B493" s="193">
        <v>9781039701403</v>
      </c>
      <c r="C493" s="157" t="s">
        <v>227</v>
      </c>
      <c r="D493" s="235">
        <v>11153</v>
      </c>
      <c r="E493" s="195" t="str">
        <f>IF(VLOOKUP($B:$B,'F25 Warehouse Sale Product List'!$A:$F,6,FALSE)="","",VLOOKUP($B:$B,'F25 Warehouse Sale Product List'!$A:$F,6,FALSE))</f>
        <v/>
      </c>
      <c r="F493" s="151"/>
    </row>
    <row r="494" spans="1:6" x14ac:dyDescent="0.25">
      <c r="A494" s="164">
        <v>3200631</v>
      </c>
      <c r="B494" s="193">
        <v>9781443160964</v>
      </c>
      <c r="C494" s="157" t="s">
        <v>747</v>
      </c>
      <c r="D494" s="235">
        <v>11162</v>
      </c>
      <c r="E494" s="195" t="str">
        <f>IF(VLOOKUP($B:$B,'F25 Warehouse Sale Product List'!$A:$F,6,FALSE)="","",VLOOKUP($B:$B,'F25 Warehouse Sale Product List'!$A:$F,6,FALSE))</f>
        <v/>
      </c>
      <c r="F494" s="151"/>
    </row>
    <row r="495" spans="1:6" x14ac:dyDescent="0.25">
      <c r="A495" s="164">
        <v>92248459</v>
      </c>
      <c r="B495" s="193">
        <v>9781039709263</v>
      </c>
      <c r="C495" s="157" t="s">
        <v>806</v>
      </c>
      <c r="D495" s="235">
        <v>11162</v>
      </c>
      <c r="E495" s="195" t="str">
        <f>IF(VLOOKUP($B:$B,'F25 Warehouse Sale Product List'!$A:$F,6,FALSE)="","",VLOOKUP($B:$B,'F25 Warehouse Sale Product List'!$A:$F,6,FALSE))</f>
        <v/>
      </c>
      <c r="F495" s="151"/>
    </row>
    <row r="496" spans="1:6" x14ac:dyDescent="0.25">
      <c r="A496" s="164">
        <v>67264729</v>
      </c>
      <c r="B496" s="193">
        <v>9781039701533</v>
      </c>
      <c r="C496" s="157" t="s">
        <v>840</v>
      </c>
      <c r="D496" s="235">
        <v>11162</v>
      </c>
      <c r="E496" s="195" t="str">
        <f>IF(VLOOKUP($B:$B,'F25 Warehouse Sale Product List'!$A:$F,6,FALSE)="","",VLOOKUP($B:$B,'F25 Warehouse Sale Product List'!$A:$F,6,FALSE))</f>
        <v/>
      </c>
      <c r="F496" s="151"/>
    </row>
    <row r="497" spans="1:6" x14ac:dyDescent="0.25">
      <c r="A497" s="164">
        <v>54225264</v>
      </c>
      <c r="B497" s="193">
        <v>9781039710177</v>
      </c>
      <c r="C497" s="157" t="s">
        <v>843</v>
      </c>
      <c r="D497" s="235">
        <v>11162</v>
      </c>
      <c r="E497" s="195" t="str">
        <f>IF(VLOOKUP($B:$B,'F25 Warehouse Sale Product List'!$A:$F,6,FALSE)="","",VLOOKUP($B:$B,'F25 Warehouse Sale Product List'!$A:$F,6,FALSE))</f>
        <v/>
      </c>
      <c r="F497" s="151"/>
    </row>
    <row r="498" spans="1:6" x14ac:dyDescent="0.25">
      <c r="A498" s="164">
        <v>24307878</v>
      </c>
      <c r="B498" s="193">
        <v>9781039705265</v>
      </c>
      <c r="C498" s="157" t="s">
        <v>847</v>
      </c>
      <c r="D498" s="235">
        <v>11162</v>
      </c>
      <c r="E498" s="195" t="str">
        <f>IF(VLOOKUP($B:$B,'F25 Warehouse Sale Product List'!$A:$F,6,FALSE)="","",VLOOKUP($B:$B,'F25 Warehouse Sale Product List'!$A:$F,6,FALSE))</f>
        <v/>
      </c>
      <c r="F498" s="151"/>
    </row>
    <row r="499" spans="1:6" x14ac:dyDescent="0.25">
      <c r="A499" s="164">
        <v>87444619</v>
      </c>
      <c r="B499" s="193">
        <v>9781443197991</v>
      </c>
      <c r="C499" s="157" t="s">
        <v>204</v>
      </c>
      <c r="D499" s="235">
        <v>11163</v>
      </c>
      <c r="E499" s="195" t="str">
        <f>IF(VLOOKUP($B:$B,'F25 Warehouse Sale Product List'!$A:$F,6,FALSE)="","",VLOOKUP($B:$B,'F25 Warehouse Sale Product List'!$A:$F,6,FALSE))</f>
        <v/>
      </c>
      <c r="F499" s="151"/>
    </row>
    <row r="500" spans="1:6" x14ac:dyDescent="0.25">
      <c r="A500" s="164">
        <v>97346906</v>
      </c>
      <c r="B500" s="193">
        <v>9781039708129</v>
      </c>
      <c r="C500" s="157" t="s">
        <v>802</v>
      </c>
      <c r="D500" s="235">
        <v>11163</v>
      </c>
      <c r="E500" s="195" t="str">
        <f>IF(VLOOKUP($B:$B,'F25 Warehouse Sale Product List'!$A:$F,6,FALSE)="","",VLOOKUP($B:$B,'F25 Warehouse Sale Product List'!$A:$F,6,FALSE))</f>
        <v/>
      </c>
      <c r="F500" s="151"/>
    </row>
    <row r="501" spans="1:6" x14ac:dyDescent="0.25">
      <c r="A501" s="164">
        <v>60114149</v>
      </c>
      <c r="B501" s="193">
        <v>9781039707931</v>
      </c>
      <c r="C501" s="157" t="s">
        <v>855</v>
      </c>
      <c r="D501" s="235">
        <v>11163</v>
      </c>
      <c r="E501" s="195" t="str">
        <f>IF(VLOOKUP($B:$B,'F25 Warehouse Sale Product List'!$A:$F,6,FALSE)="","",VLOOKUP($B:$B,'F25 Warehouse Sale Product List'!$A:$F,6,FALSE))</f>
        <v/>
      </c>
      <c r="F501" s="151"/>
    </row>
    <row r="502" spans="1:6" x14ac:dyDescent="0.25">
      <c r="A502" s="164">
        <v>3606194</v>
      </c>
      <c r="B502" s="193">
        <v>9781443186186</v>
      </c>
      <c r="C502" s="157" t="s">
        <v>808</v>
      </c>
      <c r="D502" s="235">
        <v>12161</v>
      </c>
      <c r="E502" s="195" t="str">
        <f>IF(VLOOKUP($B:$B,'F25 Warehouse Sale Product List'!$A:$F,6,FALSE)="","",VLOOKUP($B:$B,'F25 Warehouse Sale Product List'!$A:$F,6,FALSE))</f>
        <v/>
      </c>
      <c r="F502" s="151"/>
    </row>
    <row r="503" spans="1:6" x14ac:dyDescent="0.25">
      <c r="A503" s="164">
        <v>49134457</v>
      </c>
      <c r="B503" s="193">
        <v>9781546143123</v>
      </c>
      <c r="C503" s="157" t="s">
        <v>457</v>
      </c>
      <c r="D503" s="235">
        <v>14012</v>
      </c>
      <c r="E503" s="195" t="str">
        <f>IF(VLOOKUP($B:$B,'F25 Warehouse Sale Product List'!$A:$F,6,FALSE)="","",VLOOKUP($B:$B,'F25 Warehouse Sale Product List'!$A:$F,6,FALSE))</f>
        <v/>
      </c>
      <c r="F503" s="151"/>
    </row>
    <row r="504" spans="1:6" x14ac:dyDescent="0.25">
      <c r="A504" s="164">
        <v>34337824</v>
      </c>
      <c r="B504" s="193">
        <v>9781339032375</v>
      </c>
      <c r="C504" s="157" t="s">
        <v>149</v>
      </c>
      <c r="D504" s="235">
        <v>14012</v>
      </c>
      <c r="E504" s="195" t="str">
        <f>IF(VLOOKUP($B:$B,'F25 Warehouse Sale Product List'!$A:$F,6,FALSE)="","",VLOOKUP($B:$B,'F25 Warehouse Sale Product List'!$A:$F,6,FALSE))</f>
        <v/>
      </c>
      <c r="F504" s="151"/>
    </row>
    <row r="505" spans="1:6" x14ac:dyDescent="0.25">
      <c r="A505" s="164">
        <v>60654861</v>
      </c>
      <c r="B505" s="193">
        <v>9781368094344</v>
      </c>
      <c r="C505" s="157" t="s">
        <v>483</v>
      </c>
      <c r="D505" s="235">
        <v>14012</v>
      </c>
      <c r="E505" s="195" t="str">
        <f>IF(VLOOKUP($B:$B,'F25 Warehouse Sale Product List'!$A:$F,6,FALSE)="","",VLOOKUP($B:$B,'F25 Warehouse Sale Product List'!$A:$F,6,FALSE))</f>
        <v/>
      </c>
      <c r="F505" s="151"/>
    </row>
    <row r="506" spans="1:6" x14ac:dyDescent="0.25">
      <c r="A506" s="164">
        <v>91702667</v>
      </c>
      <c r="B506" s="193">
        <v>9781339031200</v>
      </c>
      <c r="C506" s="157" t="s">
        <v>495</v>
      </c>
      <c r="D506" s="235">
        <v>14012</v>
      </c>
      <c r="E506" s="195" t="str">
        <f>IF(VLOOKUP($B:$B,'F25 Warehouse Sale Product List'!$A:$F,6,FALSE)="","",VLOOKUP($B:$B,'F25 Warehouse Sale Product List'!$A:$F,6,FALSE))</f>
        <v/>
      </c>
      <c r="F506" s="151"/>
    </row>
    <row r="507" spans="1:6" x14ac:dyDescent="0.25">
      <c r="A507" s="164">
        <v>55982861</v>
      </c>
      <c r="B507" s="193">
        <v>9781546164500</v>
      </c>
      <c r="C507" s="157" t="s">
        <v>496</v>
      </c>
      <c r="D507" s="235">
        <v>14012</v>
      </c>
      <c r="E507" s="195" t="str">
        <f>IF(VLOOKUP($B:$B,'F25 Warehouse Sale Product List'!$A:$F,6,FALSE)="","",VLOOKUP($B:$B,'F25 Warehouse Sale Product List'!$A:$F,6,FALSE))</f>
        <v/>
      </c>
      <c r="F507" s="151"/>
    </row>
    <row r="508" spans="1:6" x14ac:dyDescent="0.25">
      <c r="A508" s="164">
        <v>70680008</v>
      </c>
      <c r="B508" s="193">
        <v>9781339035642</v>
      </c>
      <c r="C508" s="157" t="s">
        <v>446</v>
      </c>
      <c r="D508" s="235">
        <v>14013</v>
      </c>
      <c r="E508" s="195" t="str">
        <f>IF(VLOOKUP($B:$B,'F25 Warehouse Sale Product List'!$A:$F,6,FALSE)="","",VLOOKUP($B:$B,'F25 Warehouse Sale Product List'!$A:$F,6,FALSE))</f>
        <v/>
      </c>
      <c r="F508" s="151"/>
    </row>
    <row r="509" spans="1:6" x14ac:dyDescent="0.25">
      <c r="A509" s="164">
        <v>10128808</v>
      </c>
      <c r="B509" s="193">
        <v>9781546142430</v>
      </c>
      <c r="C509" s="157" t="s">
        <v>453</v>
      </c>
      <c r="D509" s="235">
        <v>14013</v>
      </c>
      <c r="E509" s="195" t="str">
        <f>IF(VLOOKUP($B:$B,'F25 Warehouse Sale Product List'!$A:$F,6,FALSE)="","",VLOOKUP($B:$B,'F25 Warehouse Sale Product List'!$A:$F,6,FALSE))</f>
        <v/>
      </c>
      <c r="F509" s="151"/>
    </row>
    <row r="510" spans="1:6" x14ac:dyDescent="0.25">
      <c r="A510" s="164">
        <v>71148896</v>
      </c>
      <c r="B510" s="193">
        <v>9781546143680</v>
      </c>
      <c r="C510" s="157" t="s">
        <v>474</v>
      </c>
      <c r="D510" s="235">
        <v>14013</v>
      </c>
      <c r="E510" s="195" t="str">
        <f>IF(VLOOKUP($B:$B,'F25 Warehouse Sale Product List'!$A:$F,6,FALSE)="","",VLOOKUP($B:$B,'F25 Warehouse Sale Product List'!$A:$F,6,FALSE))</f>
        <v/>
      </c>
      <c r="F510" s="151"/>
    </row>
    <row r="511" spans="1:6" x14ac:dyDescent="0.25">
      <c r="A511" s="164">
        <v>66171822</v>
      </c>
      <c r="B511" s="193">
        <v>9781039701953</v>
      </c>
      <c r="C511" s="157" t="s">
        <v>145</v>
      </c>
      <c r="D511" s="235">
        <v>14013</v>
      </c>
      <c r="E511" s="195" t="str">
        <f>IF(VLOOKUP($B:$B,'F25 Warehouse Sale Product List'!$A:$F,6,FALSE)="","",VLOOKUP($B:$B,'F25 Warehouse Sale Product List'!$A:$F,6,FALSE))</f>
        <v/>
      </c>
      <c r="F511" s="151"/>
    </row>
    <row r="512" spans="1:6" x14ac:dyDescent="0.25">
      <c r="A512" s="164">
        <v>77163489</v>
      </c>
      <c r="B512" s="193">
        <v>9781339035666</v>
      </c>
      <c r="C512" s="157" t="s">
        <v>497</v>
      </c>
      <c r="D512" s="235">
        <v>14013</v>
      </c>
      <c r="E512" s="195" t="str">
        <f>IF(VLOOKUP($B:$B,'F25 Warehouse Sale Product List'!$A:$F,6,FALSE)="","",VLOOKUP($B:$B,'F25 Warehouse Sale Product List'!$A:$F,6,FALSE))</f>
        <v/>
      </c>
      <c r="F512" s="151"/>
    </row>
    <row r="513" spans="1:6" x14ac:dyDescent="0.25">
      <c r="A513" s="164">
        <v>74736779</v>
      </c>
      <c r="B513" s="193">
        <v>9781338890280</v>
      </c>
      <c r="C513" s="157" t="s">
        <v>137</v>
      </c>
      <c r="D513" s="235">
        <v>14014</v>
      </c>
      <c r="E513" s="195" t="str">
        <f>IF(VLOOKUP($B:$B,'F25 Warehouse Sale Product List'!$A:$F,6,FALSE)="","",VLOOKUP($B:$B,'F25 Warehouse Sale Product List'!$A:$F,6,FALSE))</f>
        <v/>
      </c>
      <c r="F513" s="151"/>
    </row>
    <row r="514" spans="1:6" x14ac:dyDescent="0.25">
      <c r="A514" s="164">
        <v>95163954</v>
      </c>
      <c r="B514" s="193">
        <v>9781546126973</v>
      </c>
      <c r="C514" s="157" t="s">
        <v>461</v>
      </c>
      <c r="D514" s="235">
        <v>14014</v>
      </c>
      <c r="E514" s="195" t="str">
        <f>IF(VLOOKUP($B:$B,'F25 Warehouse Sale Product List'!$A:$F,6,FALSE)="","",VLOOKUP($B:$B,'F25 Warehouse Sale Product List'!$A:$F,6,FALSE))</f>
        <v/>
      </c>
      <c r="F514" s="151"/>
    </row>
    <row r="515" spans="1:6" x14ac:dyDescent="0.25">
      <c r="A515" s="164">
        <v>93244988</v>
      </c>
      <c r="B515" s="193">
        <v>9781546103042</v>
      </c>
      <c r="C515" s="157" t="s">
        <v>468</v>
      </c>
      <c r="D515" s="235">
        <v>14014</v>
      </c>
      <c r="E515" s="195" t="str">
        <f>IF(VLOOKUP($B:$B,'F25 Warehouse Sale Product List'!$A:$F,6,FALSE)="","",VLOOKUP($B:$B,'F25 Warehouse Sale Product List'!$A:$F,6,FALSE))</f>
        <v/>
      </c>
      <c r="F515" s="151"/>
    </row>
    <row r="516" spans="1:6" x14ac:dyDescent="0.25">
      <c r="A516" s="164">
        <v>63270844</v>
      </c>
      <c r="B516" s="193">
        <v>9781546103035</v>
      </c>
      <c r="C516" s="157" t="s">
        <v>479</v>
      </c>
      <c r="D516" s="235">
        <v>14014</v>
      </c>
      <c r="E516" s="195" t="str">
        <f>IF(VLOOKUP($B:$B,'F25 Warehouse Sale Product List'!$A:$F,6,FALSE)="","",VLOOKUP($B:$B,'F25 Warehouse Sale Product List'!$A:$F,6,FALSE))</f>
        <v/>
      </c>
      <c r="F516" s="151"/>
    </row>
    <row r="517" spans="1:6" x14ac:dyDescent="0.25">
      <c r="A517" s="164">
        <v>42695776</v>
      </c>
      <c r="B517" s="193">
        <v>9781546122357</v>
      </c>
      <c r="C517" s="157" t="s">
        <v>485</v>
      </c>
      <c r="D517" s="235">
        <v>14014</v>
      </c>
      <c r="E517" s="195" t="str">
        <f>IF(VLOOKUP($B:$B,'F25 Warehouse Sale Product List'!$A:$F,6,FALSE)="","",VLOOKUP($B:$B,'F25 Warehouse Sale Product List'!$A:$F,6,FALSE))</f>
        <v/>
      </c>
      <c r="F517" s="151"/>
    </row>
    <row r="518" spans="1:6" x14ac:dyDescent="0.25">
      <c r="A518" s="164">
        <v>76841773</v>
      </c>
      <c r="B518" s="193">
        <v>9781338894615</v>
      </c>
      <c r="C518" s="157" t="s">
        <v>458</v>
      </c>
      <c r="D518" s="235">
        <v>14022</v>
      </c>
      <c r="E518" s="195" t="str">
        <f>IF(VLOOKUP($B:$B,'F25 Warehouse Sale Product List'!$A:$F,6,FALSE)="","",VLOOKUP($B:$B,'F25 Warehouse Sale Product List'!$A:$F,6,FALSE))</f>
        <v/>
      </c>
      <c r="F518" s="151"/>
    </row>
    <row r="519" spans="1:6" x14ac:dyDescent="0.25">
      <c r="A519" s="164">
        <v>13197887</v>
      </c>
      <c r="B519" s="193">
        <v>9781339043098</v>
      </c>
      <c r="C519" s="157" t="s">
        <v>476</v>
      </c>
      <c r="D519" s="235">
        <v>14022</v>
      </c>
      <c r="E519" s="195" t="str">
        <f>IF(VLOOKUP($B:$B,'F25 Warehouse Sale Product List'!$A:$F,6,FALSE)="","",VLOOKUP($B:$B,'F25 Warehouse Sale Product List'!$A:$F,6,FALSE))</f>
        <v/>
      </c>
      <c r="F519" s="151"/>
    </row>
    <row r="520" spans="1:6" x14ac:dyDescent="0.25">
      <c r="A520" s="164">
        <v>98159547</v>
      </c>
      <c r="B520" s="193">
        <v>9781546169345</v>
      </c>
      <c r="C520" s="157" t="s">
        <v>442</v>
      </c>
      <c r="D520" s="235">
        <v>14023</v>
      </c>
      <c r="E520" s="195" t="str">
        <f>IF(VLOOKUP($B:$B,'F25 Warehouse Sale Product List'!$A:$F,6,FALSE)="","",VLOOKUP($B:$B,'F25 Warehouse Sale Product List'!$A:$F,6,FALSE))</f>
        <v/>
      </c>
      <c r="F520" s="151"/>
    </row>
    <row r="521" spans="1:6" x14ac:dyDescent="0.25">
      <c r="A521" s="164">
        <v>16385726</v>
      </c>
      <c r="B521" s="193">
        <v>9781546127345</v>
      </c>
      <c r="C521" s="157" t="s">
        <v>450</v>
      </c>
      <c r="D521" s="235">
        <v>14023</v>
      </c>
      <c r="E521" s="195" t="str">
        <f>IF(VLOOKUP($B:$B,'F25 Warehouse Sale Product List'!$A:$F,6,FALSE)="","",VLOOKUP($B:$B,'F25 Warehouse Sale Product List'!$A:$F,6,FALSE))</f>
        <v/>
      </c>
      <c r="F521" s="151"/>
    </row>
    <row r="522" spans="1:6" x14ac:dyDescent="0.25">
      <c r="A522" s="164">
        <v>67019805</v>
      </c>
      <c r="B522" s="193">
        <v>9781443193863</v>
      </c>
      <c r="C522" s="157" t="s">
        <v>455</v>
      </c>
      <c r="D522" s="235">
        <v>14023</v>
      </c>
      <c r="E522" s="195" t="str">
        <f>IF(VLOOKUP($B:$B,'F25 Warehouse Sale Product List'!$A:$F,6,FALSE)="","",VLOOKUP($B:$B,'F25 Warehouse Sale Product List'!$A:$F,6,FALSE))</f>
        <v/>
      </c>
      <c r="F522" s="151"/>
    </row>
    <row r="523" spans="1:6" x14ac:dyDescent="0.25">
      <c r="A523" s="164">
        <v>72183053</v>
      </c>
      <c r="B523" s="193">
        <v>9781338890273</v>
      </c>
      <c r="C523" s="157" t="s">
        <v>429</v>
      </c>
      <c r="D523" s="235">
        <v>14023</v>
      </c>
      <c r="E523" s="195" t="str">
        <f>IF(VLOOKUP($B:$B,'F25 Warehouse Sale Product List'!$A:$F,6,FALSE)="","",VLOOKUP($B:$B,'F25 Warehouse Sale Product List'!$A:$F,6,FALSE))</f>
        <v/>
      </c>
      <c r="F523" s="151"/>
    </row>
    <row r="524" spans="1:6" x14ac:dyDescent="0.25">
      <c r="A524" s="164">
        <v>38969277</v>
      </c>
      <c r="B524" s="193">
        <v>9781338859362</v>
      </c>
      <c r="C524" s="157" t="s">
        <v>622</v>
      </c>
      <c r="D524" s="235">
        <v>14024</v>
      </c>
      <c r="E524" s="195" t="str">
        <f>IF(VLOOKUP($B:$B,'F25 Warehouse Sale Product List'!$A:$F,6,FALSE)="","",VLOOKUP($B:$B,'F25 Warehouse Sale Product List'!$A:$F,6,FALSE))</f>
        <v/>
      </c>
      <c r="F524" s="151"/>
    </row>
    <row r="525" spans="1:6" x14ac:dyDescent="0.25">
      <c r="A525" s="164">
        <v>20463586</v>
      </c>
      <c r="B525" s="193">
        <v>9781339049489</v>
      </c>
      <c r="C525" s="157" t="s">
        <v>435</v>
      </c>
      <c r="D525" s="235">
        <v>14024</v>
      </c>
      <c r="E525" s="195" t="str">
        <f>IF(VLOOKUP($B:$B,'F25 Warehouse Sale Product List'!$A:$F,6,FALSE)="","",VLOOKUP($B:$B,'F25 Warehouse Sale Product List'!$A:$F,6,FALSE))</f>
        <v/>
      </c>
      <c r="F525" s="151"/>
    </row>
    <row r="526" spans="1:6" x14ac:dyDescent="0.25">
      <c r="A526" s="164">
        <v>37716052</v>
      </c>
      <c r="B526" s="193">
        <v>9781805441922</v>
      </c>
      <c r="C526" s="157" t="s">
        <v>416</v>
      </c>
      <c r="D526" s="235">
        <v>14025</v>
      </c>
      <c r="E526" s="195" t="str">
        <f>IF(VLOOKUP($B:$B,'F25 Warehouse Sale Product List'!$A:$F,6,FALSE)="","",VLOOKUP($B:$B,'F25 Warehouse Sale Product List'!$A:$F,6,FALSE))</f>
        <v/>
      </c>
      <c r="F526" s="151"/>
    </row>
    <row r="527" spans="1:6" x14ac:dyDescent="0.25">
      <c r="A527" s="164">
        <v>81960033</v>
      </c>
      <c r="B527" s="193">
        <v>9781546135333</v>
      </c>
      <c r="C527" s="157" t="s">
        <v>417</v>
      </c>
      <c r="D527" s="235">
        <v>14025</v>
      </c>
      <c r="E527" s="195" t="str">
        <f>IF(VLOOKUP($B:$B,'F25 Warehouse Sale Product List'!$A:$F,6,FALSE)="","",VLOOKUP($B:$B,'F25 Warehouse Sale Product List'!$A:$F,6,FALSE))</f>
        <v/>
      </c>
      <c r="F527" s="151"/>
    </row>
    <row r="528" spans="1:6" x14ac:dyDescent="0.25">
      <c r="A528" s="164">
        <v>34871706</v>
      </c>
      <c r="B528" s="193">
        <v>9781805440598</v>
      </c>
      <c r="C528" s="157" t="s">
        <v>419</v>
      </c>
      <c r="D528" s="235">
        <v>14025</v>
      </c>
      <c r="E528" s="195" t="str">
        <f>IF(VLOOKUP($B:$B,'F25 Warehouse Sale Product List'!$A:$F,6,FALSE)="","",VLOOKUP($B:$B,'F25 Warehouse Sale Product List'!$A:$F,6,FALSE))</f>
        <v/>
      </c>
      <c r="F528" s="151"/>
    </row>
    <row r="529" spans="1:6" x14ac:dyDescent="0.25">
      <c r="A529" s="164">
        <v>43563273</v>
      </c>
      <c r="B529" s="193">
        <v>9781546140207</v>
      </c>
      <c r="C529" s="157" t="s">
        <v>422</v>
      </c>
      <c r="D529" s="235">
        <v>14025</v>
      </c>
      <c r="E529" s="195" t="str">
        <f>IF(VLOOKUP($B:$B,'F25 Warehouse Sale Product List'!$A:$F,6,FALSE)="","",VLOOKUP($B:$B,'F25 Warehouse Sale Product List'!$A:$F,6,FALSE))</f>
        <v/>
      </c>
      <c r="F529" s="151"/>
    </row>
    <row r="530" spans="1:6" x14ac:dyDescent="0.25">
      <c r="A530" s="164">
        <v>29182764</v>
      </c>
      <c r="B530" s="193">
        <v>9780794452179</v>
      </c>
      <c r="C530" s="157" t="s">
        <v>443</v>
      </c>
      <c r="D530" s="235">
        <v>14032</v>
      </c>
      <c r="E530" s="195" t="str">
        <f>IF(VLOOKUP($B:$B,'F25 Warehouse Sale Product List'!$A:$F,6,FALSE)="","",VLOOKUP($B:$B,'F25 Warehouse Sale Product List'!$A:$F,6,FALSE))</f>
        <v/>
      </c>
      <c r="F530" s="151"/>
    </row>
    <row r="531" spans="1:6" x14ac:dyDescent="0.25">
      <c r="A531" s="164">
        <v>12228762</v>
      </c>
      <c r="B531" s="193">
        <v>9781339049519</v>
      </c>
      <c r="C531" s="157" t="s">
        <v>445</v>
      </c>
      <c r="D531" s="235">
        <v>14032</v>
      </c>
      <c r="E531" s="195" t="str">
        <f>IF(VLOOKUP($B:$B,'F25 Warehouse Sale Product List'!$A:$F,6,FALSE)="","",VLOOKUP($B:$B,'F25 Warehouse Sale Product List'!$A:$F,6,FALSE))</f>
        <v/>
      </c>
      <c r="F531" s="151"/>
    </row>
    <row r="532" spans="1:6" x14ac:dyDescent="0.25">
      <c r="A532" s="164">
        <v>56590911</v>
      </c>
      <c r="B532" s="193">
        <v>9781805449096</v>
      </c>
      <c r="C532" s="157" t="s">
        <v>459</v>
      </c>
      <c r="D532" s="235">
        <v>14032</v>
      </c>
      <c r="E532" s="195" t="str">
        <f>IF(VLOOKUP($B:$B,'F25 Warehouse Sale Product List'!$A:$F,6,FALSE)="","",VLOOKUP($B:$B,'F25 Warehouse Sale Product List'!$A:$F,6,FALSE))</f>
        <v/>
      </c>
      <c r="F532" s="151"/>
    </row>
    <row r="533" spans="1:6" x14ac:dyDescent="0.25">
      <c r="A533" s="164">
        <v>57582147</v>
      </c>
      <c r="B533" s="193">
        <v>9781338885439</v>
      </c>
      <c r="C533" s="157" t="s">
        <v>131</v>
      </c>
      <c r="D533" s="235">
        <v>14032</v>
      </c>
      <c r="E533" s="195" t="str">
        <f>IF(VLOOKUP($B:$B,'F25 Warehouse Sale Product List'!$A:$F,6,FALSE)="","",VLOOKUP($B:$B,'F25 Warehouse Sale Product List'!$A:$F,6,FALSE))</f>
        <v/>
      </c>
      <c r="F533" s="151"/>
    </row>
    <row r="534" spans="1:6" x14ac:dyDescent="0.25">
      <c r="A534" s="164">
        <v>72176780</v>
      </c>
      <c r="B534" s="193">
        <v>9780753480601</v>
      </c>
      <c r="C534" s="157" t="s">
        <v>465</v>
      </c>
      <c r="D534" s="235">
        <v>14033</v>
      </c>
      <c r="E534" s="195" t="str">
        <f>IF(VLOOKUP($B:$B,'F25 Warehouse Sale Product List'!$A:$F,6,FALSE)="","",VLOOKUP($B:$B,'F25 Warehouse Sale Product List'!$A:$F,6,FALSE))</f>
        <v/>
      </c>
      <c r="F534" s="151"/>
    </row>
    <row r="535" spans="1:6" x14ac:dyDescent="0.25">
      <c r="A535" s="164">
        <v>49617495</v>
      </c>
      <c r="B535" s="193">
        <v>9781546143130</v>
      </c>
      <c r="C535" s="157" t="s">
        <v>471</v>
      </c>
      <c r="D535" s="235">
        <v>14033</v>
      </c>
      <c r="E535" s="195" t="str">
        <f>IF(VLOOKUP($B:$B,'F25 Warehouse Sale Product List'!$A:$F,6,FALSE)="","",VLOOKUP($B:$B,'F25 Warehouse Sale Product List'!$A:$F,6,FALSE))</f>
        <v/>
      </c>
      <c r="F535" s="151"/>
    </row>
    <row r="536" spans="1:6" x14ac:dyDescent="0.25">
      <c r="A536" s="164">
        <v>52494408</v>
      </c>
      <c r="B536" s="193">
        <v>9781339029511</v>
      </c>
      <c r="C536" s="157" t="s">
        <v>150</v>
      </c>
      <c r="D536" s="235">
        <v>14033</v>
      </c>
      <c r="E536" s="195" t="str">
        <f>IF(VLOOKUP($B:$B,'F25 Warehouse Sale Product List'!$A:$F,6,FALSE)="","",VLOOKUP($B:$B,'F25 Warehouse Sale Product List'!$A:$F,6,FALSE))</f>
        <v/>
      </c>
      <c r="F536" s="151"/>
    </row>
    <row r="537" spans="1:6" x14ac:dyDescent="0.25">
      <c r="A537" s="164">
        <v>97605338</v>
      </c>
      <c r="B537" s="193">
        <v>9781443199834</v>
      </c>
      <c r="C537" s="157" t="s">
        <v>439</v>
      </c>
      <c r="D537" s="235">
        <v>14034</v>
      </c>
      <c r="E537" s="195" t="str">
        <f>IF(VLOOKUP($B:$B,'F25 Warehouse Sale Product List'!$A:$F,6,FALSE)="","",VLOOKUP($B:$B,'F25 Warehouse Sale Product List'!$A:$F,6,FALSE))</f>
        <v/>
      </c>
      <c r="F537" s="151"/>
    </row>
    <row r="538" spans="1:6" x14ac:dyDescent="0.25">
      <c r="A538" s="164">
        <v>91216446</v>
      </c>
      <c r="B538" s="193">
        <v>9781338899641</v>
      </c>
      <c r="C538" s="157" t="s">
        <v>464</v>
      </c>
      <c r="D538" s="235">
        <v>14034</v>
      </c>
      <c r="E538" s="195" t="str">
        <f>IF(VLOOKUP($B:$B,'F25 Warehouse Sale Product List'!$A:$F,6,FALSE)="","",VLOOKUP($B:$B,'F25 Warehouse Sale Product List'!$A:$F,6,FALSE))</f>
        <v/>
      </c>
      <c r="F538" s="151"/>
    </row>
    <row r="539" spans="1:6" x14ac:dyDescent="0.25">
      <c r="A539" s="164">
        <v>67916854</v>
      </c>
      <c r="B539" s="193">
        <v>9781546143819</v>
      </c>
      <c r="C539" s="157" t="s">
        <v>144</v>
      </c>
      <c r="D539" s="235">
        <v>14034</v>
      </c>
      <c r="E539" s="195" t="str">
        <f>IF(VLOOKUP($B:$B,'F25 Warehouse Sale Product List'!$A:$F,6,FALSE)="","",VLOOKUP($B:$B,'F25 Warehouse Sale Product List'!$A:$F,6,FALSE))</f>
        <v/>
      </c>
      <c r="F539" s="151"/>
    </row>
    <row r="540" spans="1:6" x14ac:dyDescent="0.25">
      <c r="A540" s="164">
        <v>23129741</v>
      </c>
      <c r="B540" s="193">
        <v>9780593750872</v>
      </c>
      <c r="C540" s="157" t="s">
        <v>444</v>
      </c>
      <c r="D540" s="235">
        <v>14042</v>
      </c>
      <c r="E540" s="195" t="str">
        <f>IF(VLOOKUP($B:$B,'F25 Warehouse Sale Product List'!$A:$F,6,FALSE)="","",VLOOKUP($B:$B,'F25 Warehouse Sale Product List'!$A:$F,6,FALSE))</f>
        <v/>
      </c>
      <c r="F540" s="151"/>
    </row>
    <row r="541" spans="1:6" x14ac:dyDescent="0.25">
      <c r="A541" s="164">
        <v>62227401</v>
      </c>
      <c r="B541" s="193">
        <v>9780736443784</v>
      </c>
      <c r="C541" s="157" t="s">
        <v>172</v>
      </c>
      <c r="D541" s="235">
        <v>14042</v>
      </c>
      <c r="E541" s="195" t="str">
        <f>IF(VLOOKUP($B:$B,'F25 Warehouse Sale Product List'!$A:$F,6,FALSE)="","",VLOOKUP($B:$B,'F25 Warehouse Sale Product List'!$A:$F,6,FALSE))</f>
        <v/>
      </c>
      <c r="F541" s="151"/>
    </row>
    <row r="542" spans="1:6" x14ac:dyDescent="0.25">
      <c r="A542" s="164">
        <v>66090225</v>
      </c>
      <c r="B542" s="193">
        <v>9781338898521</v>
      </c>
      <c r="C542" s="157" t="s">
        <v>130</v>
      </c>
      <c r="D542" s="235">
        <v>14042</v>
      </c>
      <c r="E542" s="195" t="str">
        <f>IF(VLOOKUP($B:$B,'F25 Warehouse Sale Product List'!$A:$F,6,FALSE)="","",VLOOKUP($B:$B,'F25 Warehouse Sale Product List'!$A:$F,6,FALSE))</f>
        <v/>
      </c>
      <c r="F542" s="151"/>
    </row>
    <row r="543" spans="1:6" x14ac:dyDescent="0.25">
      <c r="A543" s="164">
        <v>68534420</v>
      </c>
      <c r="B543" s="193">
        <v>9781546153443</v>
      </c>
      <c r="C543" s="157" t="s">
        <v>420</v>
      </c>
      <c r="D543" s="235">
        <v>14042</v>
      </c>
      <c r="E543" s="195" t="str">
        <f>IF(VLOOKUP($B:$B,'F25 Warehouse Sale Product List'!$A:$F,6,FALSE)="","",VLOOKUP($B:$B,'F25 Warehouse Sale Product List'!$A:$F,6,FALSE))</f>
        <v/>
      </c>
      <c r="F543" s="151"/>
    </row>
    <row r="544" spans="1:6" x14ac:dyDescent="0.25">
      <c r="A544" s="164">
        <v>16788038</v>
      </c>
      <c r="B544" s="193">
        <v>9781339046334</v>
      </c>
      <c r="C544" s="157" t="s">
        <v>473</v>
      </c>
      <c r="D544" s="235">
        <v>14042</v>
      </c>
      <c r="E544" s="195" t="str">
        <f>IF(VLOOKUP($B:$B,'F25 Warehouse Sale Product List'!$A:$F,6,FALSE)="","",VLOOKUP($B:$B,'F25 Warehouse Sale Product List'!$A:$F,6,FALSE))</f>
        <v/>
      </c>
      <c r="F544" s="151"/>
    </row>
    <row r="545" spans="1:6" x14ac:dyDescent="0.25">
      <c r="A545" s="164">
        <v>76619228</v>
      </c>
      <c r="B545" s="193">
        <v>9781039709065</v>
      </c>
      <c r="C545" s="157" t="s">
        <v>436</v>
      </c>
      <c r="D545" s="235">
        <v>14043</v>
      </c>
      <c r="E545" s="195" t="str">
        <f>IF(VLOOKUP($B:$B,'F25 Warehouse Sale Product List'!$A:$F,6,FALSE)="","",VLOOKUP($B:$B,'F25 Warehouse Sale Product List'!$A:$F,6,FALSE))</f>
        <v/>
      </c>
      <c r="F545" s="151"/>
    </row>
    <row r="546" spans="1:6" x14ac:dyDescent="0.25">
      <c r="A546" s="164">
        <v>21355153</v>
      </c>
      <c r="B546" s="193">
        <v>9781039702042</v>
      </c>
      <c r="C546" s="157" t="s">
        <v>499</v>
      </c>
      <c r="D546" s="235">
        <v>14043</v>
      </c>
      <c r="E546" s="195" t="str">
        <f>IF(VLOOKUP($B:$B,'F25 Warehouse Sale Product List'!$A:$F,6,FALSE)="","",VLOOKUP($B:$B,'F25 Warehouse Sale Product List'!$A:$F,6,FALSE))</f>
        <v/>
      </c>
      <c r="F546" s="151"/>
    </row>
    <row r="547" spans="1:6" x14ac:dyDescent="0.25">
      <c r="A547" s="164">
        <v>3213882</v>
      </c>
      <c r="B547" s="193">
        <v>9781443119559</v>
      </c>
      <c r="C547" s="157" t="s">
        <v>470</v>
      </c>
      <c r="D547" s="235">
        <v>14043</v>
      </c>
      <c r="E547" s="195" t="str">
        <f>IF(VLOOKUP($B:$B,'F25 Warehouse Sale Product List'!$A:$F,6,FALSE)="","",VLOOKUP($B:$B,'F25 Warehouse Sale Product List'!$A:$F,6,FALSE))</f>
        <v/>
      </c>
      <c r="F547" s="151"/>
    </row>
    <row r="548" spans="1:6" x14ac:dyDescent="0.25">
      <c r="A548" s="164">
        <v>10368683</v>
      </c>
      <c r="B548" s="193">
        <v>9781039701762</v>
      </c>
      <c r="C548" s="157" t="s">
        <v>488</v>
      </c>
      <c r="D548" s="235">
        <v>14043</v>
      </c>
      <c r="E548" s="195" t="str">
        <f>IF(VLOOKUP($B:$B,'F25 Warehouse Sale Product List'!$A:$F,6,FALSE)="","",VLOOKUP($B:$B,'F25 Warehouse Sale Product List'!$A:$F,6,FALSE))</f>
        <v/>
      </c>
      <c r="F548" s="151"/>
    </row>
    <row r="549" spans="1:6" x14ac:dyDescent="0.25">
      <c r="A549" s="164">
        <v>723339</v>
      </c>
      <c r="B549" s="193">
        <v>9780439988155</v>
      </c>
      <c r="C549" s="157" t="s">
        <v>490</v>
      </c>
      <c r="D549" s="235">
        <v>14043</v>
      </c>
      <c r="E549" s="195" t="str">
        <f>IF(VLOOKUP($B:$B,'F25 Warehouse Sale Product List'!$A:$F,6,FALSE)="","",VLOOKUP($B:$B,'F25 Warehouse Sale Product List'!$A:$F,6,FALSE))</f>
        <v/>
      </c>
      <c r="F549" s="151"/>
    </row>
    <row r="550" spans="1:6" x14ac:dyDescent="0.25">
      <c r="A550" s="164">
        <v>50063379</v>
      </c>
      <c r="B550" s="193">
        <v>9781338897593</v>
      </c>
      <c r="C550" s="157" t="s">
        <v>440</v>
      </c>
      <c r="D550" s="235">
        <v>14044</v>
      </c>
      <c r="E550" s="195" t="str">
        <f>IF(VLOOKUP($B:$B,'F25 Warehouse Sale Product List'!$A:$F,6,FALSE)="","",VLOOKUP($B:$B,'F25 Warehouse Sale Product List'!$A:$F,6,FALSE))</f>
        <v/>
      </c>
      <c r="F550" s="151"/>
    </row>
    <row r="551" spans="1:6" x14ac:dyDescent="0.25">
      <c r="A551" s="164">
        <v>22536825</v>
      </c>
      <c r="B551" s="193">
        <v>9781339032252</v>
      </c>
      <c r="C551" s="157" t="s">
        <v>140</v>
      </c>
      <c r="D551" s="235">
        <v>14044</v>
      </c>
      <c r="E551" s="195" t="str">
        <f>IF(VLOOKUP($B:$B,'F25 Warehouse Sale Product List'!$A:$F,6,FALSE)="","",VLOOKUP($B:$B,'F25 Warehouse Sale Product List'!$A:$F,6,FALSE))</f>
        <v/>
      </c>
      <c r="F551" s="151"/>
    </row>
    <row r="552" spans="1:6" x14ac:dyDescent="0.25">
      <c r="A552" s="164">
        <v>37757047</v>
      </c>
      <c r="B552" s="193">
        <v>9781546173014</v>
      </c>
      <c r="C552" s="157" t="s">
        <v>478</v>
      </c>
      <c r="D552" s="235">
        <v>14044</v>
      </c>
      <c r="E552" s="195" t="str">
        <f>IF(VLOOKUP($B:$B,'F25 Warehouse Sale Product List'!$A:$F,6,FALSE)="","",VLOOKUP($B:$B,'F25 Warehouse Sale Product List'!$A:$F,6,FALSE))</f>
        <v/>
      </c>
      <c r="F552" s="151"/>
    </row>
    <row r="553" spans="1:6" x14ac:dyDescent="0.25">
      <c r="A553" s="164">
        <v>56481430</v>
      </c>
      <c r="B553" s="193">
        <v>9781801057578</v>
      </c>
      <c r="C553" s="157" t="s">
        <v>423</v>
      </c>
      <c r="D553" s="235">
        <v>14045</v>
      </c>
      <c r="E553" s="195" t="str">
        <f>IF(VLOOKUP($B:$B,'F25 Warehouse Sale Product List'!$A:$F,6,FALSE)="","",VLOOKUP($B:$B,'F25 Warehouse Sale Product List'!$A:$F,6,FALSE))</f>
        <v/>
      </c>
      <c r="F553" s="151"/>
    </row>
    <row r="554" spans="1:6" x14ac:dyDescent="0.25">
      <c r="A554" s="164">
        <v>96869805</v>
      </c>
      <c r="B554" s="193">
        <v>9781338763157</v>
      </c>
      <c r="C554" s="157" t="s">
        <v>129</v>
      </c>
      <c r="D554" s="235">
        <v>14045</v>
      </c>
      <c r="E554" s="195" t="str">
        <f>IF(VLOOKUP($B:$B,'F25 Warehouse Sale Product List'!$A:$F,6,FALSE)="","",VLOOKUP($B:$B,'F25 Warehouse Sale Product List'!$A:$F,6,FALSE))</f>
        <v/>
      </c>
      <c r="F554" s="151"/>
    </row>
    <row r="555" spans="1:6" x14ac:dyDescent="0.25">
      <c r="A555" s="164">
        <v>69094120</v>
      </c>
      <c r="B555" s="193">
        <v>9781805447344</v>
      </c>
      <c r="C555" s="157" t="s">
        <v>425</v>
      </c>
      <c r="D555" s="235">
        <v>14045</v>
      </c>
      <c r="E555" s="195" t="str">
        <f>IF(VLOOKUP($B:$B,'F25 Warehouse Sale Product List'!$A:$F,6,FALSE)="","",VLOOKUP($B:$B,'F25 Warehouse Sale Product List'!$A:$F,6,FALSE))</f>
        <v/>
      </c>
      <c r="F555" s="151"/>
    </row>
    <row r="556" spans="1:6" x14ac:dyDescent="0.25">
      <c r="A556" s="164">
        <v>38434532</v>
      </c>
      <c r="B556" s="193">
        <v>9781546115977</v>
      </c>
      <c r="C556" s="157" t="s">
        <v>421</v>
      </c>
      <c r="D556" s="235">
        <v>14045</v>
      </c>
      <c r="E556" s="195" t="str">
        <f>IF(VLOOKUP($B:$B,'F25 Warehouse Sale Product List'!$A:$F,6,FALSE)="","",VLOOKUP($B:$B,'F25 Warehouse Sale Product List'!$A:$F,6,FALSE))</f>
        <v/>
      </c>
      <c r="F556" s="151"/>
    </row>
    <row r="557" spans="1:6" x14ac:dyDescent="0.25">
      <c r="A557" s="164">
        <v>53424936</v>
      </c>
      <c r="B557" s="193">
        <v>9781805441779</v>
      </c>
      <c r="C557" s="157" t="s">
        <v>430</v>
      </c>
      <c r="D557" s="235">
        <v>14045</v>
      </c>
      <c r="E557" s="195" t="str">
        <f>IF(VLOOKUP($B:$B,'F25 Warehouse Sale Product List'!$A:$F,6,FALSE)="","",VLOOKUP($B:$B,'F25 Warehouse Sale Product List'!$A:$F,6,FALSE))</f>
        <v/>
      </c>
      <c r="F557" s="151"/>
    </row>
    <row r="558" spans="1:6" x14ac:dyDescent="0.25">
      <c r="A558" s="164">
        <v>42026190</v>
      </c>
      <c r="B558" s="193">
        <v>9781338784008</v>
      </c>
      <c r="C558" s="157" t="s">
        <v>516</v>
      </c>
      <c r="D558" s="235">
        <v>14054</v>
      </c>
      <c r="E558" s="195" t="str">
        <f>IF(VLOOKUP($B:$B,'F25 Warehouse Sale Product List'!$A:$F,6,FALSE)="","",VLOOKUP($B:$B,'F25 Warehouse Sale Product List'!$A:$F,6,FALSE))</f>
        <v/>
      </c>
      <c r="F558" s="151"/>
    </row>
    <row r="559" spans="1:6" x14ac:dyDescent="0.25">
      <c r="A559" s="164">
        <v>21123275</v>
      </c>
      <c r="B559" s="193">
        <v>9781338883442</v>
      </c>
      <c r="C559" s="157" t="s">
        <v>481</v>
      </c>
      <c r="D559" s="235">
        <v>14055</v>
      </c>
      <c r="E559" s="195" t="str">
        <f>IF(VLOOKUP($B:$B,'F25 Warehouse Sale Product List'!$A:$F,6,FALSE)="","",VLOOKUP($B:$B,'F25 Warehouse Sale Product List'!$A:$F,6,FALSE))</f>
        <v/>
      </c>
      <c r="F559" s="151"/>
    </row>
    <row r="560" spans="1:6" x14ac:dyDescent="0.25">
      <c r="A560" s="164">
        <v>21947128</v>
      </c>
      <c r="B560" s="193">
        <v>9781338877632</v>
      </c>
      <c r="C560" s="157" t="s">
        <v>508</v>
      </c>
      <c r="D560" s="235">
        <v>14062</v>
      </c>
      <c r="E560" s="195" t="str">
        <f>IF(VLOOKUP($B:$B,'F25 Warehouse Sale Product List'!$A:$F,6,FALSE)="","",VLOOKUP($B:$B,'F25 Warehouse Sale Product List'!$A:$F,6,FALSE))</f>
        <v/>
      </c>
      <c r="F560" s="151"/>
    </row>
    <row r="561" spans="1:6" x14ac:dyDescent="0.25">
      <c r="A561" s="164">
        <v>94843004</v>
      </c>
      <c r="B561" s="193">
        <v>9781338828894</v>
      </c>
      <c r="C561" s="157" t="s">
        <v>512</v>
      </c>
      <c r="D561" s="235">
        <v>14062</v>
      </c>
      <c r="E561" s="195" t="str">
        <f>IF(VLOOKUP($B:$B,'F25 Warehouse Sale Product List'!$A:$F,6,FALSE)="","",VLOOKUP($B:$B,'F25 Warehouse Sale Product List'!$A:$F,6,FALSE))</f>
        <v/>
      </c>
      <c r="F561" s="151"/>
    </row>
    <row r="562" spans="1:6" x14ac:dyDescent="0.25">
      <c r="A562" s="164">
        <v>48302390</v>
      </c>
      <c r="B562" s="193">
        <v>9781338880304</v>
      </c>
      <c r="C562" s="157" t="s">
        <v>526</v>
      </c>
      <c r="D562" s="235">
        <v>14062</v>
      </c>
      <c r="E562" s="195" t="str">
        <f>IF(VLOOKUP($B:$B,'F25 Warehouse Sale Product List'!$A:$F,6,FALSE)="","",VLOOKUP($B:$B,'F25 Warehouse Sale Product List'!$A:$F,6,FALSE))</f>
        <v/>
      </c>
      <c r="F562" s="151"/>
    </row>
    <row r="563" spans="1:6" x14ac:dyDescent="0.25">
      <c r="A563" s="164">
        <v>32121839</v>
      </c>
      <c r="B563" s="193">
        <v>9781338799613</v>
      </c>
      <c r="C563" s="157" t="s">
        <v>527</v>
      </c>
      <c r="D563" s="235">
        <v>14062</v>
      </c>
      <c r="E563" s="195" t="str">
        <f>IF(VLOOKUP($B:$B,'F25 Warehouse Sale Product List'!$A:$F,6,FALSE)="","",VLOOKUP($B:$B,'F25 Warehouse Sale Product List'!$A:$F,6,FALSE))</f>
        <v/>
      </c>
      <c r="F563" s="151"/>
    </row>
    <row r="564" spans="1:6" x14ac:dyDescent="0.25">
      <c r="A564" s="164">
        <v>16810986</v>
      </c>
      <c r="B564" s="193">
        <v>9781546122425</v>
      </c>
      <c r="C564" s="157" t="s">
        <v>505</v>
      </c>
      <c r="D564" s="235">
        <v>14063</v>
      </c>
      <c r="E564" s="195" t="str">
        <f>IF(VLOOKUP($B:$B,'F25 Warehouse Sale Product List'!$A:$F,6,FALSE)="","",VLOOKUP($B:$B,'F25 Warehouse Sale Product List'!$A:$F,6,FALSE))</f>
        <v/>
      </c>
      <c r="F564" s="151"/>
    </row>
    <row r="565" spans="1:6" x14ac:dyDescent="0.25">
      <c r="A565" s="164">
        <v>73221105</v>
      </c>
      <c r="B565" s="193">
        <v>9781339022376</v>
      </c>
      <c r="C565" s="157" t="s">
        <v>513</v>
      </c>
      <c r="D565" s="235">
        <v>14063</v>
      </c>
      <c r="E565" s="195" t="str">
        <f>IF(VLOOKUP($B:$B,'F25 Warehouse Sale Product List'!$A:$F,6,FALSE)="","",VLOOKUP($B:$B,'F25 Warehouse Sale Product List'!$A:$F,6,FALSE))</f>
        <v/>
      </c>
      <c r="F565" s="151"/>
    </row>
    <row r="566" spans="1:6" x14ac:dyDescent="0.25">
      <c r="A566" s="164">
        <v>19956343</v>
      </c>
      <c r="B566" s="193">
        <v>9781338843316</v>
      </c>
      <c r="C566" s="157" t="s">
        <v>155</v>
      </c>
      <c r="D566" s="235">
        <v>14063</v>
      </c>
      <c r="E566" s="195" t="str">
        <f>IF(VLOOKUP($B:$B,'F25 Warehouse Sale Product List'!$A:$F,6,FALSE)="","",VLOOKUP($B:$B,'F25 Warehouse Sale Product List'!$A:$F,6,FALSE))</f>
        <v/>
      </c>
      <c r="F566" s="151"/>
    </row>
    <row r="567" spans="1:6" x14ac:dyDescent="0.25">
      <c r="A567" s="164">
        <v>25263051</v>
      </c>
      <c r="B567" s="193">
        <v>9781338843347</v>
      </c>
      <c r="C567" s="157" t="s">
        <v>518</v>
      </c>
      <c r="D567" s="235">
        <v>14063</v>
      </c>
      <c r="E567" s="195" t="str">
        <f>IF(VLOOKUP($B:$B,'F25 Warehouse Sale Product List'!$A:$F,6,FALSE)="","",VLOOKUP($B:$B,'F25 Warehouse Sale Product List'!$A:$F,6,FALSE))</f>
        <v/>
      </c>
      <c r="F567" s="151"/>
    </row>
    <row r="568" spans="1:6" x14ac:dyDescent="0.25">
      <c r="A568" s="164">
        <v>66419773</v>
      </c>
      <c r="B568" s="193">
        <v>9781338832556</v>
      </c>
      <c r="C568" s="157" t="s">
        <v>519</v>
      </c>
      <c r="D568" s="235">
        <v>14064</v>
      </c>
      <c r="E568" s="195" t="str">
        <f>IF(VLOOKUP($B:$B,'F25 Warehouse Sale Product List'!$A:$F,6,FALSE)="","",VLOOKUP($B:$B,'F25 Warehouse Sale Product List'!$A:$F,6,FALSE))</f>
        <v/>
      </c>
      <c r="F568" s="151"/>
    </row>
    <row r="569" spans="1:6" x14ac:dyDescent="0.25">
      <c r="A569" s="164">
        <v>10748580</v>
      </c>
      <c r="B569" s="193">
        <v>9781546119746</v>
      </c>
      <c r="C569" s="157" t="s">
        <v>530</v>
      </c>
      <c r="D569" s="235">
        <v>14064</v>
      </c>
      <c r="E569" s="195" t="str">
        <f>IF(VLOOKUP($B:$B,'F25 Warehouse Sale Product List'!$A:$F,6,FALSE)="","",VLOOKUP($B:$B,'F25 Warehouse Sale Product List'!$A:$F,6,FALSE))</f>
        <v/>
      </c>
      <c r="F569" s="151"/>
    </row>
    <row r="570" spans="1:6" x14ac:dyDescent="0.25">
      <c r="A570" s="164">
        <v>37198114</v>
      </c>
      <c r="B570" s="193">
        <v>9781338756395</v>
      </c>
      <c r="C570" s="157" t="s">
        <v>531</v>
      </c>
      <c r="D570" s="235">
        <v>14064</v>
      </c>
      <c r="E570" s="195" t="str">
        <f>IF(VLOOKUP($B:$B,'F25 Warehouse Sale Product List'!$A:$F,6,FALSE)="","",VLOOKUP($B:$B,'F25 Warehouse Sale Product List'!$A:$F,6,FALSE))</f>
        <v/>
      </c>
      <c r="F570" s="151"/>
    </row>
    <row r="571" spans="1:6" x14ac:dyDescent="0.25">
      <c r="A571" s="164">
        <v>56648136</v>
      </c>
      <c r="B571" s="193">
        <v>9781339042770</v>
      </c>
      <c r="C571" s="157" t="s">
        <v>533</v>
      </c>
      <c r="D571" s="235">
        <v>14064</v>
      </c>
      <c r="E571" s="195" t="str">
        <f>IF(VLOOKUP($B:$B,'F25 Warehouse Sale Product List'!$A:$F,6,FALSE)="","",VLOOKUP($B:$B,'F25 Warehouse Sale Product List'!$A:$F,6,FALSE))</f>
        <v/>
      </c>
      <c r="F571" s="151"/>
    </row>
    <row r="572" spans="1:6" x14ac:dyDescent="0.25">
      <c r="A572" s="164">
        <v>87643755</v>
      </c>
      <c r="B572" s="193">
        <v>9781338880434</v>
      </c>
      <c r="C572" s="157" t="s">
        <v>540</v>
      </c>
      <c r="D572" s="235">
        <v>14064</v>
      </c>
      <c r="E572" s="195" t="str">
        <f>IF(VLOOKUP($B:$B,'F25 Warehouse Sale Product List'!$A:$F,6,FALSE)="","",VLOOKUP($B:$B,'F25 Warehouse Sale Product List'!$A:$F,6,FALSE))</f>
        <v/>
      </c>
      <c r="F572" s="151"/>
    </row>
    <row r="573" spans="1:6" x14ac:dyDescent="0.25">
      <c r="A573" s="164">
        <v>92741077</v>
      </c>
      <c r="B573" s="193">
        <v>9781546127161</v>
      </c>
      <c r="C573" s="157" t="s">
        <v>541</v>
      </c>
      <c r="D573" s="235">
        <v>14064</v>
      </c>
      <c r="E573" s="195" t="str">
        <f>IF(VLOOKUP($B:$B,'F25 Warehouse Sale Product List'!$A:$F,6,FALSE)="","",VLOOKUP($B:$B,'F25 Warehouse Sale Product List'!$A:$F,6,FALSE))</f>
        <v/>
      </c>
      <c r="F573" s="151"/>
    </row>
    <row r="574" spans="1:6" x14ac:dyDescent="0.25">
      <c r="A574" s="164">
        <v>60488164</v>
      </c>
      <c r="B574" s="193">
        <v>9781338805819</v>
      </c>
      <c r="C574" s="157" t="s">
        <v>133</v>
      </c>
      <c r="D574" s="235">
        <v>14065</v>
      </c>
      <c r="E574" s="195" t="str">
        <f>IF(VLOOKUP($B:$B,'F25 Warehouse Sale Product List'!$A:$F,6,FALSE)="","",VLOOKUP($B:$B,'F25 Warehouse Sale Product List'!$A:$F,6,FALSE))</f>
        <v/>
      </c>
      <c r="F574" s="151"/>
    </row>
    <row r="575" spans="1:6" x14ac:dyDescent="0.25">
      <c r="A575" s="164">
        <v>18845857</v>
      </c>
      <c r="B575" s="193">
        <v>9781338805888</v>
      </c>
      <c r="C575" s="157" t="s">
        <v>437</v>
      </c>
      <c r="D575" s="235">
        <v>14065</v>
      </c>
      <c r="E575" s="195" t="str">
        <f>IF(VLOOKUP($B:$B,'F25 Warehouse Sale Product List'!$A:$F,6,FALSE)="","",VLOOKUP($B:$B,'F25 Warehouse Sale Product List'!$A:$F,6,FALSE))</f>
        <v/>
      </c>
      <c r="F575" s="151"/>
    </row>
    <row r="576" spans="1:6" x14ac:dyDescent="0.25">
      <c r="A576" s="164">
        <v>67008535</v>
      </c>
      <c r="B576" s="193">
        <v>9781338834109</v>
      </c>
      <c r="C576" s="157" t="s">
        <v>564</v>
      </c>
      <c r="D576" s="235">
        <v>14065</v>
      </c>
      <c r="E576" s="195" t="str">
        <f>IF(VLOOKUP($B:$B,'F25 Warehouse Sale Product List'!$A:$F,6,FALSE)="","",VLOOKUP($B:$B,'F25 Warehouse Sale Product List'!$A:$F,6,FALSE))</f>
        <v/>
      </c>
      <c r="F576" s="151"/>
    </row>
    <row r="577" spans="1:6" x14ac:dyDescent="0.25">
      <c r="A577" s="164">
        <v>96533092</v>
      </c>
      <c r="B577" s="193">
        <v>9781339042176</v>
      </c>
      <c r="C577" s="157" t="s">
        <v>576</v>
      </c>
      <c r="D577" s="235">
        <v>14065</v>
      </c>
      <c r="E577" s="195" t="str">
        <f>IF(VLOOKUP($B:$B,'F25 Warehouse Sale Product List'!$A:$F,6,FALSE)="","",VLOOKUP($B:$B,'F25 Warehouse Sale Product List'!$A:$F,6,FALSE))</f>
        <v/>
      </c>
      <c r="F577" s="151"/>
    </row>
    <row r="578" spans="1:6" x14ac:dyDescent="0.25">
      <c r="A578" s="164">
        <v>10350536</v>
      </c>
      <c r="B578" s="193">
        <v>9781338877601</v>
      </c>
      <c r="C578" s="157" t="s">
        <v>507</v>
      </c>
      <c r="D578" s="235">
        <v>14072</v>
      </c>
      <c r="E578" s="195" t="str">
        <f>IF(VLOOKUP($B:$B,'F25 Warehouse Sale Product List'!$A:$F,6,FALSE)="","",VLOOKUP($B:$B,'F25 Warehouse Sale Product List'!$A:$F,6,FALSE))</f>
        <v/>
      </c>
      <c r="F578" s="151"/>
    </row>
    <row r="579" spans="1:6" x14ac:dyDescent="0.25">
      <c r="A579" s="164">
        <v>98754587</v>
      </c>
      <c r="B579" s="193">
        <v>9781338877663</v>
      </c>
      <c r="C579" s="157" t="s">
        <v>509</v>
      </c>
      <c r="D579" s="235">
        <v>14072</v>
      </c>
      <c r="E579" s="195" t="str">
        <f>IF(VLOOKUP($B:$B,'F25 Warehouse Sale Product List'!$A:$F,6,FALSE)="","",VLOOKUP($B:$B,'F25 Warehouse Sale Product List'!$A:$F,6,FALSE))</f>
        <v/>
      </c>
      <c r="F579" s="151"/>
    </row>
    <row r="580" spans="1:6" x14ac:dyDescent="0.25">
      <c r="A580" s="164">
        <v>49813696</v>
      </c>
      <c r="B580" s="193">
        <v>9781338877571</v>
      </c>
      <c r="C580" s="157" t="s">
        <v>510</v>
      </c>
      <c r="D580" s="235">
        <v>14072</v>
      </c>
      <c r="E580" s="195" t="str">
        <f>IF(VLOOKUP($B:$B,'F25 Warehouse Sale Product List'!$A:$F,6,FALSE)="","",VLOOKUP($B:$B,'F25 Warehouse Sale Product List'!$A:$F,6,FALSE))</f>
        <v/>
      </c>
      <c r="F580" s="151"/>
    </row>
    <row r="581" spans="1:6" x14ac:dyDescent="0.25">
      <c r="A581" s="164">
        <v>13383060</v>
      </c>
      <c r="B581" s="193">
        <v>9781338880274</v>
      </c>
      <c r="C581" s="157" t="s">
        <v>565</v>
      </c>
      <c r="D581" s="235">
        <v>14072</v>
      </c>
      <c r="E581" s="195" t="str">
        <f>IF(VLOOKUP($B:$B,'F25 Warehouse Sale Product List'!$A:$F,6,FALSE)="","",VLOOKUP($B:$B,'F25 Warehouse Sale Product List'!$A:$F,6,FALSE))</f>
        <v/>
      </c>
      <c r="F581" s="151"/>
    </row>
    <row r="582" spans="1:6" x14ac:dyDescent="0.25">
      <c r="A582" s="164">
        <v>37836928</v>
      </c>
      <c r="B582" s="193">
        <v>9781338745467</v>
      </c>
      <c r="C582" s="157" t="s">
        <v>159</v>
      </c>
      <c r="D582" s="235">
        <v>14072</v>
      </c>
      <c r="E582" s="195" t="str">
        <f>IF(VLOOKUP($B:$B,'F25 Warehouse Sale Product List'!$A:$F,6,FALSE)="","",VLOOKUP($B:$B,'F25 Warehouse Sale Product List'!$A:$F,6,FALSE))</f>
        <v/>
      </c>
      <c r="F582" s="151"/>
    </row>
    <row r="583" spans="1:6" x14ac:dyDescent="0.25">
      <c r="A583" s="164">
        <v>32805563</v>
      </c>
      <c r="B583" s="193">
        <v>9781338799903</v>
      </c>
      <c r="C583" s="157" t="s">
        <v>528</v>
      </c>
      <c r="D583" s="235">
        <v>14072</v>
      </c>
      <c r="E583" s="195" t="str">
        <f>IF(VLOOKUP($B:$B,'F25 Warehouse Sale Product List'!$A:$F,6,FALSE)="","",VLOOKUP($B:$B,'F25 Warehouse Sale Product List'!$A:$F,6,FALSE))</f>
        <v/>
      </c>
      <c r="F583" s="151"/>
    </row>
    <row r="584" spans="1:6" x14ac:dyDescent="0.25">
      <c r="A584" s="164">
        <v>52083843</v>
      </c>
      <c r="B584" s="193">
        <v>9781338799811</v>
      </c>
      <c r="C584" s="157" t="s">
        <v>529</v>
      </c>
      <c r="D584" s="235">
        <v>14072</v>
      </c>
      <c r="E584" s="195" t="str">
        <f>IF(VLOOKUP($B:$B,'F25 Warehouse Sale Product List'!$A:$F,6,FALSE)="","",VLOOKUP($B:$B,'F25 Warehouse Sale Product List'!$A:$F,6,FALSE))</f>
        <v/>
      </c>
      <c r="F584" s="151"/>
    </row>
    <row r="585" spans="1:6" x14ac:dyDescent="0.25">
      <c r="A585" s="164">
        <v>83186567</v>
      </c>
      <c r="B585" s="193">
        <v>9781338776973</v>
      </c>
      <c r="C585" s="157" t="s">
        <v>557</v>
      </c>
      <c r="D585" s="235">
        <v>14073</v>
      </c>
      <c r="E585" s="195" t="str">
        <f>IF(VLOOKUP($B:$B,'F25 Warehouse Sale Product List'!$A:$F,6,FALSE)="","",VLOOKUP($B:$B,'F25 Warehouse Sale Product List'!$A:$F,6,FALSE))</f>
        <v/>
      </c>
      <c r="F585" s="151"/>
    </row>
    <row r="586" spans="1:6" x14ac:dyDescent="0.25">
      <c r="A586" s="164">
        <v>33602483</v>
      </c>
      <c r="B586" s="193">
        <v>9781339022406</v>
      </c>
      <c r="C586" s="157" t="s">
        <v>514</v>
      </c>
      <c r="D586" s="235">
        <v>14073</v>
      </c>
      <c r="E586" s="195" t="str">
        <f>IF(VLOOKUP($B:$B,'F25 Warehouse Sale Product List'!$A:$F,6,FALSE)="","",VLOOKUP($B:$B,'F25 Warehouse Sale Product List'!$A:$F,6,FALSE))</f>
        <v/>
      </c>
      <c r="F586" s="151"/>
    </row>
    <row r="587" spans="1:6" x14ac:dyDescent="0.25">
      <c r="A587" s="164">
        <v>27884452</v>
      </c>
      <c r="B587" s="193">
        <v>9781339023458</v>
      </c>
      <c r="C587" s="157" t="s">
        <v>560</v>
      </c>
      <c r="D587" s="235">
        <v>14073</v>
      </c>
      <c r="E587" s="195" t="str">
        <f>IF(VLOOKUP($B:$B,'F25 Warehouse Sale Product List'!$A:$F,6,FALSE)="","",VLOOKUP($B:$B,'F25 Warehouse Sale Product List'!$A:$F,6,FALSE))</f>
        <v/>
      </c>
      <c r="F587" s="151"/>
    </row>
    <row r="588" spans="1:6" x14ac:dyDescent="0.25">
      <c r="A588" s="164">
        <v>30843647</v>
      </c>
      <c r="B588" s="193">
        <v>9781338843286</v>
      </c>
      <c r="C588" s="157" t="s">
        <v>563</v>
      </c>
      <c r="D588" s="235">
        <v>14073</v>
      </c>
      <c r="E588" s="195" t="str">
        <f>IF(VLOOKUP($B:$B,'F25 Warehouse Sale Product List'!$A:$F,6,FALSE)="","",VLOOKUP($B:$B,'F25 Warehouse Sale Product List'!$A:$F,6,FALSE))</f>
        <v/>
      </c>
      <c r="F588" s="151"/>
    </row>
    <row r="589" spans="1:6" x14ac:dyDescent="0.25">
      <c r="A589" s="164">
        <v>28176959</v>
      </c>
      <c r="B589" s="193">
        <v>9781338832525</v>
      </c>
      <c r="C589" s="157" t="s">
        <v>156</v>
      </c>
      <c r="D589" s="235">
        <v>14074</v>
      </c>
      <c r="E589" s="195" t="str">
        <f>IF(VLOOKUP($B:$B,'F25 Warehouse Sale Product List'!$A:$F,6,FALSE)="","",VLOOKUP($B:$B,'F25 Warehouse Sale Product List'!$A:$F,6,FALSE))</f>
        <v/>
      </c>
      <c r="F589" s="151"/>
    </row>
    <row r="590" spans="1:6" x14ac:dyDescent="0.25">
      <c r="A590" s="164">
        <v>53481566</v>
      </c>
      <c r="B590" s="193">
        <v>9781338756425</v>
      </c>
      <c r="C590" s="157" t="s">
        <v>532</v>
      </c>
      <c r="D590" s="235">
        <v>14074</v>
      </c>
      <c r="E590" s="195" t="str">
        <f>IF(VLOOKUP($B:$B,'F25 Warehouse Sale Product List'!$A:$F,6,FALSE)="","",VLOOKUP($B:$B,'F25 Warehouse Sale Product List'!$A:$F,6,FALSE))</f>
        <v/>
      </c>
      <c r="F590" s="151"/>
    </row>
    <row r="591" spans="1:6" x14ac:dyDescent="0.25">
      <c r="A591" s="164">
        <v>11676254</v>
      </c>
      <c r="B591" s="193">
        <v>9781339021577</v>
      </c>
      <c r="C591" s="157" t="s">
        <v>567</v>
      </c>
      <c r="D591" s="235">
        <v>14074</v>
      </c>
      <c r="E591" s="195" t="str">
        <f>IF(VLOOKUP($B:$B,'F25 Warehouse Sale Product List'!$A:$F,6,FALSE)="","",VLOOKUP($B:$B,'F25 Warehouse Sale Product List'!$A:$F,6,FALSE))</f>
        <v/>
      </c>
      <c r="F591" s="151"/>
    </row>
    <row r="592" spans="1:6" x14ac:dyDescent="0.25">
      <c r="A592" s="164">
        <v>74693307</v>
      </c>
      <c r="B592" s="193">
        <v>9781338880366</v>
      </c>
      <c r="C592" s="157" t="s">
        <v>160</v>
      </c>
      <c r="D592" s="235">
        <v>14074</v>
      </c>
      <c r="E592" s="195" t="str">
        <f>IF(VLOOKUP($B:$B,'F25 Warehouse Sale Product List'!$A:$F,6,FALSE)="","",VLOOKUP($B:$B,'F25 Warehouse Sale Product List'!$A:$F,6,FALSE))</f>
        <v/>
      </c>
      <c r="F592" s="151"/>
    </row>
    <row r="593" spans="1:6" x14ac:dyDescent="0.25">
      <c r="A593" s="164">
        <v>61882409</v>
      </c>
      <c r="B593" s="193">
        <v>9781338745658</v>
      </c>
      <c r="C593" s="157" t="s">
        <v>161</v>
      </c>
      <c r="D593" s="235">
        <v>14074</v>
      </c>
      <c r="E593" s="195" t="str">
        <f>IF(VLOOKUP($B:$B,'F25 Warehouse Sale Product List'!$A:$F,6,FALSE)="","",VLOOKUP($B:$B,'F25 Warehouse Sale Product List'!$A:$F,6,FALSE))</f>
        <v/>
      </c>
      <c r="F593" s="151"/>
    </row>
    <row r="594" spans="1:6" x14ac:dyDescent="0.25">
      <c r="A594" s="164">
        <v>60559802</v>
      </c>
      <c r="B594" s="193">
        <v>9781338859164</v>
      </c>
      <c r="C594" s="157" t="s">
        <v>547</v>
      </c>
      <c r="D594" s="235">
        <v>14075</v>
      </c>
      <c r="E594" s="195" t="str">
        <f>IF(VLOOKUP($B:$B,'F25 Warehouse Sale Product List'!$A:$F,6,FALSE)="","",VLOOKUP($B:$B,'F25 Warehouse Sale Product List'!$A:$F,6,FALSE))</f>
        <v/>
      </c>
      <c r="F594" s="151"/>
    </row>
    <row r="595" spans="1:6" x14ac:dyDescent="0.25">
      <c r="A595" s="164">
        <v>72867930</v>
      </c>
      <c r="B595" s="193">
        <v>9781338859171</v>
      </c>
      <c r="C595" s="157" t="s">
        <v>548</v>
      </c>
      <c r="D595" s="235">
        <v>14075</v>
      </c>
      <c r="E595" s="195" t="str">
        <f>IF(VLOOKUP($B:$B,'F25 Warehouse Sale Product List'!$A:$F,6,FALSE)="","",VLOOKUP($B:$B,'F25 Warehouse Sale Product List'!$A:$F,6,FALSE))</f>
        <v/>
      </c>
      <c r="F595" s="151"/>
    </row>
    <row r="596" spans="1:6" x14ac:dyDescent="0.25">
      <c r="A596" s="164">
        <v>54694513</v>
      </c>
      <c r="B596" s="193">
        <v>9781338875485</v>
      </c>
      <c r="C596" s="157" t="s">
        <v>554</v>
      </c>
      <c r="D596" s="235">
        <v>14075</v>
      </c>
      <c r="E596" s="195" t="str">
        <f>IF(VLOOKUP($B:$B,'F25 Warehouse Sale Product List'!$A:$F,6,FALSE)="","",VLOOKUP($B:$B,'F25 Warehouse Sale Product List'!$A:$F,6,FALSE))</f>
        <v/>
      </c>
      <c r="F596" s="151"/>
    </row>
    <row r="597" spans="1:6" x14ac:dyDescent="0.25">
      <c r="A597" s="164">
        <v>65129455</v>
      </c>
      <c r="B597" s="193">
        <v>9781338875492</v>
      </c>
      <c r="C597" s="157" t="s">
        <v>555</v>
      </c>
      <c r="D597" s="235">
        <v>14075</v>
      </c>
      <c r="E597" s="195" t="str">
        <f>IF(VLOOKUP($B:$B,'F25 Warehouse Sale Product List'!$A:$F,6,FALSE)="","",VLOOKUP($B:$B,'F25 Warehouse Sale Product List'!$A:$F,6,FALSE))</f>
        <v/>
      </c>
      <c r="F597" s="151"/>
    </row>
    <row r="598" spans="1:6" x14ac:dyDescent="0.25">
      <c r="A598" s="164">
        <v>29787661</v>
      </c>
      <c r="B598" s="193">
        <v>9781338777000</v>
      </c>
      <c r="C598" s="157" t="s">
        <v>558</v>
      </c>
      <c r="D598" s="235">
        <v>14075</v>
      </c>
      <c r="E598" s="195" t="str">
        <f>IF(VLOOKUP($B:$B,'F25 Warehouse Sale Product List'!$A:$F,6,FALSE)="","",VLOOKUP($B:$B,'F25 Warehouse Sale Product List'!$A:$F,6,FALSE))</f>
        <v/>
      </c>
      <c r="F598" s="151"/>
    </row>
    <row r="599" spans="1:6" x14ac:dyDescent="0.25">
      <c r="A599" s="164">
        <v>58790333</v>
      </c>
      <c r="B599" s="193">
        <v>9781338776904</v>
      </c>
      <c r="C599" s="157" t="s">
        <v>559</v>
      </c>
      <c r="D599" s="235">
        <v>14075</v>
      </c>
      <c r="E599" s="195" t="str">
        <f>IF(VLOOKUP($B:$B,'F25 Warehouse Sale Product List'!$A:$F,6,FALSE)="","",VLOOKUP($B:$B,'F25 Warehouse Sale Product List'!$A:$F,6,FALSE))</f>
        <v/>
      </c>
      <c r="F599" s="151"/>
    </row>
    <row r="600" spans="1:6" x14ac:dyDescent="0.25">
      <c r="A600" s="164">
        <v>23497954</v>
      </c>
      <c r="B600" s="193">
        <v>9781426376856</v>
      </c>
      <c r="C600" s="157" t="s">
        <v>525</v>
      </c>
      <c r="D600" s="235">
        <v>14082</v>
      </c>
      <c r="E600" s="195" t="str">
        <f>IF(VLOOKUP($B:$B,'F25 Warehouse Sale Product List'!$A:$F,6,FALSE)="","",VLOOKUP($B:$B,'F25 Warehouse Sale Product List'!$A:$F,6,FALSE))</f>
        <v/>
      </c>
      <c r="F600" s="151"/>
    </row>
    <row r="601" spans="1:6" x14ac:dyDescent="0.25">
      <c r="A601" s="164">
        <v>16405018</v>
      </c>
      <c r="B601" s="193">
        <v>9781338355161</v>
      </c>
      <c r="C601" s="157" t="s">
        <v>475</v>
      </c>
      <c r="D601" s="235">
        <v>14082</v>
      </c>
      <c r="E601" s="195" t="str">
        <f>IF(VLOOKUP($B:$B,'F25 Warehouse Sale Product List'!$A:$F,6,FALSE)="","",VLOOKUP($B:$B,'F25 Warehouse Sale Product List'!$A:$F,6,FALSE))</f>
        <v/>
      </c>
      <c r="F601" s="151"/>
    </row>
    <row r="602" spans="1:6" x14ac:dyDescent="0.25">
      <c r="A602" s="164">
        <v>67136449</v>
      </c>
      <c r="B602" s="193">
        <v>9781338847321</v>
      </c>
      <c r="C602" s="157" t="s">
        <v>162</v>
      </c>
      <c r="D602" s="235">
        <v>14082</v>
      </c>
      <c r="E602" s="195" t="str">
        <f>IF(VLOOKUP($B:$B,'F25 Warehouse Sale Product List'!$A:$F,6,FALSE)="","",VLOOKUP($B:$B,'F25 Warehouse Sale Product List'!$A:$F,6,FALSE))</f>
        <v/>
      </c>
      <c r="F602" s="151"/>
    </row>
    <row r="603" spans="1:6" x14ac:dyDescent="0.25">
      <c r="A603" s="164">
        <v>70411127</v>
      </c>
      <c r="B603" s="193">
        <v>9781339045757</v>
      </c>
      <c r="C603" s="157" t="s">
        <v>515</v>
      </c>
      <c r="D603" s="235">
        <v>14083</v>
      </c>
      <c r="E603" s="195" t="str">
        <f>IF(VLOOKUP($B:$B,'F25 Warehouse Sale Product List'!$A:$F,6,FALSE)="","",VLOOKUP($B:$B,'F25 Warehouse Sale Product List'!$A:$F,6,FALSE))</f>
        <v/>
      </c>
      <c r="F603" s="151"/>
    </row>
    <row r="604" spans="1:6" x14ac:dyDescent="0.25">
      <c r="A604" s="164">
        <v>1507196</v>
      </c>
      <c r="B604" s="193">
        <v>9780439946582</v>
      </c>
      <c r="C604" s="157" t="s">
        <v>153</v>
      </c>
      <c r="D604" s="235">
        <v>14084</v>
      </c>
      <c r="E604" s="195" t="str">
        <f>IF(VLOOKUP($B:$B,'F25 Warehouse Sale Product List'!$A:$F,6,FALSE)="","",VLOOKUP($B:$B,'F25 Warehouse Sale Product List'!$A:$F,6,FALSE))</f>
        <v/>
      </c>
      <c r="F604" s="151"/>
    </row>
    <row r="605" spans="1:6" x14ac:dyDescent="0.25">
      <c r="A605" s="164">
        <v>2316710</v>
      </c>
      <c r="B605" s="193">
        <v>9781443113359</v>
      </c>
      <c r="C605" s="157" t="s">
        <v>158</v>
      </c>
      <c r="D605" s="235">
        <v>14084</v>
      </c>
      <c r="E605" s="195" t="str">
        <f>IF(VLOOKUP($B:$B,'F25 Warehouse Sale Product List'!$A:$F,6,FALSE)="","",VLOOKUP($B:$B,'F25 Warehouse Sale Product List'!$A:$F,6,FALSE))</f>
        <v/>
      </c>
      <c r="F605" s="151"/>
    </row>
    <row r="606" spans="1:6" x14ac:dyDescent="0.25">
      <c r="A606" s="164">
        <v>22371240</v>
      </c>
      <c r="B606" s="193">
        <v>9781338871401</v>
      </c>
      <c r="C606" s="157" t="s">
        <v>480</v>
      </c>
      <c r="D606" s="235">
        <v>14084</v>
      </c>
      <c r="E606" s="195" t="str">
        <f>IF(VLOOKUP($B:$B,'F25 Warehouse Sale Product List'!$A:$F,6,FALSE)="","",VLOOKUP($B:$B,'F25 Warehouse Sale Product List'!$A:$F,6,FALSE))</f>
        <v/>
      </c>
      <c r="F606" s="151"/>
    </row>
    <row r="607" spans="1:6" x14ac:dyDescent="0.25">
      <c r="A607" s="164">
        <v>34675754</v>
      </c>
      <c r="B607" s="193">
        <v>9781338882971</v>
      </c>
      <c r="C607" s="157" t="s">
        <v>431</v>
      </c>
      <c r="D607" s="235">
        <v>14084</v>
      </c>
      <c r="E607" s="195" t="str">
        <f>IF(VLOOKUP($B:$B,'F25 Warehouse Sale Product List'!$A:$F,6,FALSE)="","",VLOOKUP($B:$B,'F25 Warehouse Sale Product List'!$A:$F,6,FALSE))</f>
        <v/>
      </c>
      <c r="F607" s="151"/>
    </row>
    <row r="608" spans="1:6" x14ac:dyDescent="0.25">
      <c r="A608" s="164">
        <v>3527192</v>
      </c>
      <c r="B608" s="193">
        <v>9781338347487</v>
      </c>
      <c r="C608" s="157" t="s">
        <v>451</v>
      </c>
      <c r="D608" s="235">
        <v>14085</v>
      </c>
      <c r="E608" s="195" t="str">
        <f>IF(VLOOKUP($B:$B,'F25 Warehouse Sale Product List'!$A:$F,6,FALSE)="","",VLOOKUP($B:$B,'F25 Warehouse Sale Product List'!$A:$F,6,FALSE))</f>
        <v/>
      </c>
      <c r="F608" s="151"/>
    </row>
    <row r="609" spans="1:6" x14ac:dyDescent="0.25">
      <c r="A609" s="164">
        <v>42286215</v>
      </c>
      <c r="B609" s="193">
        <v>9781338767827</v>
      </c>
      <c r="C609" s="157" t="s">
        <v>138</v>
      </c>
      <c r="D609" s="235">
        <v>14085</v>
      </c>
      <c r="E609" s="195" t="str">
        <f>IF(VLOOKUP($B:$B,'F25 Warehouse Sale Product List'!$A:$F,6,FALSE)="","",VLOOKUP($B:$B,'F25 Warehouse Sale Product List'!$A:$F,6,FALSE))</f>
        <v/>
      </c>
      <c r="F609" s="151"/>
    </row>
    <row r="610" spans="1:6" x14ac:dyDescent="0.25">
      <c r="A610" s="164">
        <v>18401815</v>
      </c>
      <c r="B610" s="193">
        <v>9781338894981</v>
      </c>
      <c r="C610" s="157" t="s">
        <v>517</v>
      </c>
      <c r="D610" s="235">
        <v>14085</v>
      </c>
      <c r="E610" s="195" t="str">
        <f>IF(VLOOKUP($B:$B,'F25 Warehouse Sale Product List'!$A:$F,6,FALSE)="","",VLOOKUP($B:$B,'F25 Warehouse Sale Product List'!$A:$F,6,FALSE))</f>
        <v/>
      </c>
      <c r="F610" s="151"/>
    </row>
    <row r="611" spans="1:6" x14ac:dyDescent="0.25">
      <c r="A611" s="164">
        <v>94142985</v>
      </c>
      <c r="B611" s="193">
        <v>9781338794977</v>
      </c>
      <c r="C611" s="157" t="s">
        <v>142</v>
      </c>
      <c r="D611" s="235">
        <v>14085</v>
      </c>
      <c r="E611" s="195" t="str">
        <f>IF(VLOOKUP($B:$B,'F25 Warehouse Sale Product List'!$A:$F,6,FALSE)="","",VLOOKUP($B:$B,'F25 Warehouse Sale Product List'!$A:$F,6,FALSE))</f>
        <v/>
      </c>
      <c r="F611" s="151"/>
    </row>
    <row r="612" spans="1:6" x14ac:dyDescent="0.25">
      <c r="A612" s="164">
        <v>21395370</v>
      </c>
      <c r="B612" s="193">
        <v>9781338553802</v>
      </c>
      <c r="C612" s="157" t="s">
        <v>146</v>
      </c>
      <c r="D612" s="235">
        <v>14085</v>
      </c>
      <c r="E612" s="195" t="str">
        <f>IF(VLOOKUP($B:$B,'F25 Warehouse Sale Product List'!$A:$F,6,FALSE)="","",VLOOKUP($B:$B,'F25 Warehouse Sale Product List'!$A:$F,6,FALSE))</f>
        <v/>
      </c>
      <c r="F612" s="151"/>
    </row>
    <row r="613" spans="1:6" x14ac:dyDescent="0.25">
      <c r="A613" s="164">
        <v>95570004</v>
      </c>
      <c r="B613" s="193">
        <v>9781338847963</v>
      </c>
      <c r="C613" s="157" t="s">
        <v>157</v>
      </c>
      <c r="D613" s="235">
        <v>14092</v>
      </c>
      <c r="E613" s="195" t="str">
        <f>IF(VLOOKUP($B:$B,'F25 Warehouse Sale Product List'!$A:$F,6,FALSE)="","",VLOOKUP($B:$B,'F25 Warehouse Sale Product List'!$A:$F,6,FALSE))</f>
        <v/>
      </c>
      <c r="F613" s="151"/>
    </row>
    <row r="614" spans="1:6" x14ac:dyDescent="0.25">
      <c r="A614" s="164">
        <v>67692495</v>
      </c>
      <c r="B614" s="193">
        <v>9781368094368</v>
      </c>
      <c r="C614" s="157" t="s">
        <v>522</v>
      </c>
      <c r="D614" s="235">
        <v>14092</v>
      </c>
      <c r="E614" s="195" t="str">
        <f>IF(VLOOKUP($B:$B,'F25 Warehouse Sale Product List'!$A:$F,6,FALSE)="","",VLOOKUP($B:$B,'F25 Warehouse Sale Product List'!$A:$F,6,FALSE))</f>
        <v/>
      </c>
      <c r="F614" s="151"/>
    </row>
    <row r="615" spans="1:6" x14ac:dyDescent="0.25">
      <c r="A615" s="164">
        <v>50574124</v>
      </c>
      <c r="B615" s="193">
        <v>9781546153467</v>
      </c>
      <c r="C615" s="157" t="s">
        <v>434</v>
      </c>
      <c r="D615" s="235">
        <v>14092</v>
      </c>
      <c r="E615" s="195" t="str">
        <f>IF(VLOOKUP($B:$B,'F25 Warehouse Sale Product List'!$A:$F,6,FALSE)="","",VLOOKUP($B:$B,'F25 Warehouse Sale Product List'!$A:$F,6,FALSE))</f>
        <v/>
      </c>
      <c r="F615" s="151"/>
    </row>
    <row r="616" spans="1:6" x14ac:dyDescent="0.25">
      <c r="A616" s="164">
        <v>66495312</v>
      </c>
      <c r="B616" s="193">
        <v>9781339000954</v>
      </c>
      <c r="C616" s="157" t="s">
        <v>542</v>
      </c>
      <c r="D616" s="235">
        <v>14092</v>
      </c>
      <c r="E616" s="195" t="str">
        <f>IF(VLOOKUP($B:$B,'F25 Warehouse Sale Product List'!$A:$F,6,FALSE)="","",VLOOKUP($B:$B,'F25 Warehouse Sale Product List'!$A:$F,6,FALSE))</f>
        <v/>
      </c>
      <c r="F616" s="151"/>
    </row>
    <row r="617" spans="1:6" x14ac:dyDescent="0.25">
      <c r="A617" s="164">
        <v>26118197</v>
      </c>
      <c r="B617" s="193">
        <v>9781338849301</v>
      </c>
      <c r="C617" s="157" t="s">
        <v>441</v>
      </c>
      <c r="D617" s="235">
        <v>14093</v>
      </c>
      <c r="E617" s="195" t="str">
        <f>IF(VLOOKUP($B:$B,'F25 Warehouse Sale Product List'!$A:$F,6,FALSE)="","",VLOOKUP($B:$B,'F25 Warehouse Sale Product List'!$A:$F,6,FALSE))</f>
        <v/>
      </c>
      <c r="F617" s="151"/>
    </row>
    <row r="618" spans="1:6" x14ac:dyDescent="0.25">
      <c r="A618" s="164">
        <v>53736543</v>
      </c>
      <c r="B618" s="193">
        <v>9781338864830</v>
      </c>
      <c r="C618" s="157" t="s">
        <v>136</v>
      </c>
      <c r="D618" s="235">
        <v>14093</v>
      </c>
      <c r="E618" s="195" t="str">
        <f>IF(VLOOKUP($B:$B,'F25 Warehouse Sale Product List'!$A:$F,6,FALSE)="","",VLOOKUP($B:$B,'F25 Warehouse Sale Product List'!$A:$F,6,FALSE))</f>
        <v/>
      </c>
      <c r="F618" s="151"/>
    </row>
    <row r="619" spans="1:6" x14ac:dyDescent="0.25">
      <c r="A619" s="164">
        <v>30265744</v>
      </c>
      <c r="B619" s="193">
        <v>9781546102137</v>
      </c>
      <c r="C619" s="157" t="s">
        <v>449</v>
      </c>
      <c r="D619" s="235">
        <v>14093</v>
      </c>
      <c r="E619" s="195" t="str">
        <f>IF(VLOOKUP($B:$B,'F25 Warehouse Sale Product List'!$A:$F,6,FALSE)="","",VLOOKUP($B:$B,'F25 Warehouse Sale Product List'!$A:$F,6,FALSE))</f>
        <v/>
      </c>
      <c r="F619" s="151"/>
    </row>
    <row r="620" spans="1:6" x14ac:dyDescent="0.25">
      <c r="A620" s="164">
        <v>80807723</v>
      </c>
      <c r="B620" s="193">
        <v>9781338226423</v>
      </c>
      <c r="C620" s="157" t="s">
        <v>452</v>
      </c>
      <c r="D620" s="235">
        <v>14093</v>
      </c>
      <c r="E620" s="195" t="str">
        <f>IF(VLOOKUP($B:$B,'F25 Warehouse Sale Product List'!$A:$F,6,FALSE)="","",VLOOKUP($B:$B,'F25 Warehouse Sale Product List'!$A:$F,6,FALSE))</f>
        <v/>
      </c>
      <c r="F620" s="151"/>
    </row>
    <row r="621" spans="1:6" x14ac:dyDescent="0.25">
      <c r="A621" s="164">
        <v>66570953</v>
      </c>
      <c r="B621" s="193">
        <v>9781339045740</v>
      </c>
      <c r="C621" s="157" t="s">
        <v>463</v>
      </c>
      <c r="D621" s="235">
        <v>14093</v>
      </c>
      <c r="E621" s="195" t="str">
        <f>IF(VLOOKUP($B:$B,'F25 Warehouse Sale Product List'!$A:$F,6,FALSE)="","",VLOOKUP($B:$B,'F25 Warehouse Sale Product List'!$A:$F,6,FALSE))</f>
        <v/>
      </c>
      <c r="F621" s="151"/>
    </row>
    <row r="622" spans="1:6" x14ac:dyDescent="0.25">
      <c r="A622" s="164">
        <v>81636496</v>
      </c>
      <c r="B622" s="193">
        <v>9781546142089</v>
      </c>
      <c r="C622" s="157" t="s">
        <v>537</v>
      </c>
      <c r="D622" s="235">
        <v>14093</v>
      </c>
      <c r="E622" s="195" t="str">
        <f>IF(VLOOKUP($B:$B,'F25 Warehouse Sale Product List'!$A:$F,6,FALSE)="","",VLOOKUP($B:$B,'F25 Warehouse Sale Product List'!$A:$F,6,FALSE))</f>
        <v/>
      </c>
      <c r="F622" s="151"/>
    </row>
    <row r="623" spans="1:6" x14ac:dyDescent="0.25">
      <c r="A623" s="164">
        <v>86053706</v>
      </c>
      <c r="B623" s="193">
        <v>9781546109839</v>
      </c>
      <c r="C623" s="157" t="s">
        <v>504</v>
      </c>
      <c r="D623" s="235">
        <v>14094</v>
      </c>
      <c r="E623" s="195" t="str">
        <f>IF(VLOOKUP($B:$B,'F25 Warehouse Sale Product List'!$A:$F,6,FALSE)="","",VLOOKUP($B:$B,'F25 Warehouse Sale Product List'!$A:$F,6,FALSE))</f>
        <v/>
      </c>
      <c r="F623" s="151"/>
    </row>
    <row r="624" spans="1:6" x14ac:dyDescent="0.25">
      <c r="A624" s="164">
        <v>40966512</v>
      </c>
      <c r="B624" s="193">
        <v>9781546142744</v>
      </c>
      <c r="C624" s="157" t="s">
        <v>538</v>
      </c>
      <c r="D624" s="235">
        <v>14094</v>
      </c>
      <c r="E624" s="195" t="str">
        <f>IF(VLOOKUP($B:$B,'F25 Warehouse Sale Product List'!$A:$F,6,FALSE)="","",VLOOKUP($B:$B,'F25 Warehouse Sale Product List'!$A:$F,6,FALSE))</f>
        <v/>
      </c>
      <c r="F624" s="151"/>
    </row>
    <row r="625" spans="1:6" x14ac:dyDescent="0.25">
      <c r="A625" s="164">
        <v>3490133</v>
      </c>
      <c r="B625" s="193">
        <v>9781338588149</v>
      </c>
      <c r="C625" s="157" t="s">
        <v>487</v>
      </c>
      <c r="D625" s="235">
        <v>14094</v>
      </c>
      <c r="E625" s="195" t="str">
        <f>IF(VLOOKUP($B:$B,'F25 Warehouse Sale Product List'!$A:$F,6,FALSE)="","",VLOOKUP($B:$B,'F25 Warehouse Sale Product List'!$A:$F,6,FALSE))</f>
        <v/>
      </c>
      <c r="F625" s="151"/>
    </row>
    <row r="626" spans="1:6" x14ac:dyDescent="0.25">
      <c r="A626" s="164">
        <v>97951760</v>
      </c>
      <c r="B626" s="193">
        <v>9781338882957</v>
      </c>
      <c r="C626" s="157" t="s">
        <v>432</v>
      </c>
      <c r="D626" s="235">
        <v>14094</v>
      </c>
      <c r="E626" s="195" t="str">
        <f>IF(VLOOKUP($B:$B,'F25 Warehouse Sale Product List'!$A:$F,6,FALSE)="","",VLOOKUP($B:$B,'F25 Warehouse Sale Product List'!$A:$F,6,FALSE))</f>
        <v/>
      </c>
      <c r="F626" s="151"/>
    </row>
    <row r="627" spans="1:6" x14ac:dyDescent="0.25">
      <c r="A627" s="164">
        <v>67390787</v>
      </c>
      <c r="B627" s="193">
        <v>9780593709900</v>
      </c>
      <c r="C627" s="157" t="s">
        <v>539</v>
      </c>
      <c r="D627" s="235">
        <v>14094</v>
      </c>
      <c r="E627" s="195" t="str">
        <f>IF(VLOOKUP($B:$B,'F25 Warehouse Sale Product List'!$A:$F,6,FALSE)="","",VLOOKUP($B:$B,'F25 Warehouse Sale Product List'!$A:$F,6,FALSE))</f>
        <v/>
      </c>
      <c r="F627" s="151"/>
    </row>
    <row r="628" spans="1:6" x14ac:dyDescent="0.25">
      <c r="A628" s="164">
        <v>30044834</v>
      </c>
      <c r="B628" s="193">
        <v>9780593752814</v>
      </c>
      <c r="C628" s="157" t="s">
        <v>467</v>
      </c>
      <c r="D628" s="235">
        <v>14095</v>
      </c>
      <c r="E628" s="195" t="str">
        <f>IF(VLOOKUP($B:$B,'F25 Warehouse Sale Product List'!$A:$F,6,FALSE)="","",VLOOKUP($B:$B,'F25 Warehouse Sale Product List'!$A:$F,6,FALSE))</f>
        <v/>
      </c>
      <c r="F628" s="151"/>
    </row>
    <row r="629" spans="1:6" x14ac:dyDescent="0.25">
      <c r="A629" s="164">
        <v>30838329</v>
      </c>
      <c r="B629" s="193">
        <v>9781339026398</v>
      </c>
      <c r="C629" s="157" t="s">
        <v>524</v>
      </c>
      <c r="D629" s="235">
        <v>14095</v>
      </c>
      <c r="E629" s="195" t="str">
        <f>IF(VLOOKUP($B:$B,'F25 Warehouse Sale Product List'!$A:$F,6,FALSE)="","",VLOOKUP($B:$B,'F25 Warehouse Sale Product List'!$A:$F,6,FALSE))</f>
        <v/>
      </c>
      <c r="F629" s="151"/>
    </row>
    <row r="630" spans="1:6" x14ac:dyDescent="0.25">
      <c r="A630" s="164">
        <v>36789969</v>
      </c>
      <c r="B630" s="193">
        <v>9781338805963</v>
      </c>
      <c r="C630" s="157" t="s">
        <v>147</v>
      </c>
      <c r="D630" s="235">
        <v>14095</v>
      </c>
      <c r="E630" s="195" t="str">
        <f>IF(VLOOKUP($B:$B,'F25 Warehouse Sale Product List'!$A:$F,6,FALSE)="","",VLOOKUP($B:$B,'F25 Warehouse Sale Product List'!$A:$F,6,FALSE))</f>
        <v/>
      </c>
      <c r="F630" s="151"/>
    </row>
    <row r="631" spans="1:6" x14ac:dyDescent="0.25">
      <c r="A631" s="164">
        <v>49387565</v>
      </c>
      <c r="B631" s="193">
        <v>9781338805994</v>
      </c>
      <c r="C631" s="157" t="s">
        <v>148</v>
      </c>
      <c r="D631" s="235">
        <v>14095</v>
      </c>
      <c r="E631" s="195" t="str">
        <f>IF(VLOOKUP($B:$B,'F25 Warehouse Sale Product List'!$A:$F,6,FALSE)="","",VLOOKUP($B:$B,'F25 Warehouse Sale Product List'!$A:$F,6,FALSE))</f>
        <v/>
      </c>
      <c r="F631" s="151"/>
    </row>
    <row r="632" spans="1:6" x14ac:dyDescent="0.25">
      <c r="A632" s="164">
        <v>61097846</v>
      </c>
      <c r="B632" s="193">
        <v>9781338897067</v>
      </c>
      <c r="C632" s="157" t="s">
        <v>482</v>
      </c>
      <c r="D632" s="235">
        <v>14095</v>
      </c>
      <c r="E632" s="195" t="str">
        <f>IF(VLOOKUP($B:$B,'F25 Warehouse Sale Product List'!$A:$F,6,FALSE)="","",VLOOKUP($B:$B,'F25 Warehouse Sale Product List'!$A:$F,6,FALSE))</f>
        <v/>
      </c>
      <c r="F632" s="151"/>
    </row>
    <row r="633" spans="1:6" x14ac:dyDescent="0.25">
      <c r="A633" s="164">
        <v>48878042</v>
      </c>
      <c r="B633" s="193">
        <v>9780593752791</v>
      </c>
      <c r="C633" s="157" t="s">
        <v>486</v>
      </c>
      <c r="D633" s="235">
        <v>14095</v>
      </c>
      <c r="E633" s="195" t="str">
        <f>IF(VLOOKUP($B:$B,'F25 Warehouse Sale Product List'!$A:$F,6,FALSE)="","",VLOOKUP($B:$B,'F25 Warehouse Sale Product List'!$A:$F,6,FALSE))</f>
        <v/>
      </c>
      <c r="F633" s="151"/>
    </row>
    <row r="634" spans="1:6" x14ac:dyDescent="0.25">
      <c r="A634" s="164">
        <v>14037237</v>
      </c>
      <c r="B634" s="193">
        <v>9781338826784</v>
      </c>
      <c r="C634" s="157" t="s">
        <v>489</v>
      </c>
      <c r="D634" s="235">
        <v>14095</v>
      </c>
      <c r="E634" s="195" t="str">
        <f>IF(VLOOKUP($B:$B,'F25 Warehouse Sale Product List'!$A:$F,6,FALSE)="","",VLOOKUP($B:$B,'F25 Warehouse Sale Product List'!$A:$F,6,FALSE))</f>
        <v/>
      </c>
      <c r="F634" s="151"/>
    </row>
    <row r="635" spans="1:6" x14ac:dyDescent="0.25">
      <c r="A635" s="164">
        <v>96631002</v>
      </c>
      <c r="B635" s="193">
        <v>9781546115960</v>
      </c>
      <c r="C635" s="157" t="s">
        <v>472</v>
      </c>
      <c r="D635" s="235">
        <v>14103</v>
      </c>
      <c r="E635" s="195" t="str">
        <f>IF(VLOOKUP($B:$B,'F25 Warehouse Sale Product List'!$A:$F,6,FALSE)="","",VLOOKUP($B:$B,'F25 Warehouse Sale Product List'!$A:$F,6,FALSE))</f>
        <v/>
      </c>
      <c r="F635" s="151"/>
    </row>
    <row r="636" spans="1:6" x14ac:dyDescent="0.25">
      <c r="A636" s="164">
        <v>56541635</v>
      </c>
      <c r="B636" s="193">
        <v>9781338875720</v>
      </c>
      <c r="C636" s="157" t="s">
        <v>454</v>
      </c>
      <c r="D636" s="235">
        <v>14105</v>
      </c>
      <c r="E636" s="195" t="str">
        <f>IF(VLOOKUP($B:$B,'F25 Warehouse Sale Product List'!$A:$F,6,FALSE)="","",VLOOKUP($B:$B,'F25 Warehouse Sale Product List'!$A:$F,6,FALSE))</f>
        <v/>
      </c>
      <c r="F636" s="151"/>
    </row>
    <row r="637" spans="1:6" x14ac:dyDescent="0.25">
      <c r="A637" s="164">
        <v>18644996</v>
      </c>
      <c r="B637" s="193">
        <v>9781339050645</v>
      </c>
      <c r="C637" s="157" t="s">
        <v>190</v>
      </c>
      <c r="D637" s="235">
        <v>14112</v>
      </c>
      <c r="E637" s="195" t="str">
        <f>IF(VLOOKUP($B:$B,'F25 Warehouse Sale Product List'!$A:$F,6,FALSE)="","",VLOOKUP($B:$B,'F25 Warehouse Sale Product List'!$A:$F,6,FALSE))</f>
        <v/>
      </c>
      <c r="F637" s="151"/>
    </row>
    <row r="638" spans="1:6" x14ac:dyDescent="0.25">
      <c r="A638" s="164">
        <v>17216441</v>
      </c>
      <c r="B638" s="193">
        <v>9781338867466</v>
      </c>
      <c r="C638" s="157" t="s">
        <v>194</v>
      </c>
      <c r="D638" s="235">
        <v>14122</v>
      </c>
      <c r="E638" s="195" t="str">
        <f>IF(VLOOKUP($B:$B,'F25 Warehouse Sale Product List'!$A:$F,6,FALSE)="","",VLOOKUP($B:$B,'F25 Warehouse Sale Product List'!$A:$F,6,FALSE))</f>
        <v/>
      </c>
      <c r="F638" s="151"/>
    </row>
    <row r="639" spans="1:6" x14ac:dyDescent="0.25">
      <c r="A639" s="164">
        <v>15900582</v>
      </c>
      <c r="B639" s="193">
        <v>9781039711785</v>
      </c>
      <c r="C639" s="157" t="s">
        <v>703</v>
      </c>
      <c r="D639" s="235">
        <v>14122</v>
      </c>
      <c r="E639" s="195" t="str">
        <f>IF(VLOOKUP($B:$B,'F25 Warehouse Sale Product List'!$A:$F,6,FALSE)="","",VLOOKUP($B:$B,'F25 Warehouse Sale Product List'!$A:$F,6,FALSE))</f>
        <v/>
      </c>
      <c r="F639" s="151"/>
    </row>
    <row r="640" spans="1:6" x14ac:dyDescent="0.25">
      <c r="A640" s="164">
        <v>10547358</v>
      </c>
      <c r="B640" s="193">
        <v>9781039706576</v>
      </c>
      <c r="C640" s="157" t="s">
        <v>683</v>
      </c>
      <c r="D640" s="235">
        <v>14122</v>
      </c>
      <c r="E640" s="195" t="str">
        <f>IF(VLOOKUP($B:$B,'F25 Warehouse Sale Product List'!$A:$F,6,FALSE)="","",VLOOKUP($B:$B,'F25 Warehouse Sale Product List'!$A:$F,6,FALSE))</f>
        <v/>
      </c>
      <c r="F640" s="151"/>
    </row>
    <row r="641" spans="1:6" x14ac:dyDescent="0.25">
      <c r="A641" s="164">
        <v>83630933</v>
      </c>
      <c r="B641" s="193">
        <v>9781546147619</v>
      </c>
      <c r="C641" s="157" t="s">
        <v>716</v>
      </c>
      <c r="D641" s="235">
        <v>14123</v>
      </c>
      <c r="E641" s="195" t="str">
        <f>IF(VLOOKUP($B:$B,'F25 Warehouse Sale Product List'!$A:$F,6,FALSE)="","",VLOOKUP($B:$B,'F25 Warehouse Sale Product List'!$A:$F,6,FALSE))</f>
        <v/>
      </c>
      <c r="F641" s="151"/>
    </row>
    <row r="642" spans="1:6" x14ac:dyDescent="0.25">
      <c r="A642" s="164">
        <v>18108175</v>
      </c>
      <c r="B642" s="193">
        <v>9781443196291</v>
      </c>
      <c r="C642" s="157" t="s">
        <v>718</v>
      </c>
      <c r="D642" s="235">
        <v>14123</v>
      </c>
      <c r="E642" s="195" t="str">
        <f>IF(VLOOKUP($B:$B,'F25 Warehouse Sale Product List'!$A:$F,6,FALSE)="","",VLOOKUP($B:$B,'F25 Warehouse Sale Product List'!$A:$F,6,FALSE))</f>
        <v/>
      </c>
      <c r="F642" s="151"/>
    </row>
    <row r="643" spans="1:6" x14ac:dyDescent="0.25">
      <c r="A643" s="164">
        <v>23335162</v>
      </c>
      <c r="B643" s="193">
        <v>9781975393397</v>
      </c>
      <c r="C643" s="157" t="s">
        <v>188</v>
      </c>
      <c r="D643" s="235">
        <v>14123</v>
      </c>
      <c r="E643" s="195" t="str">
        <f>IF(VLOOKUP($B:$B,'F25 Warehouse Sale Product List'!$A:$F,6,FALSE)="","",VLOOKUP($B:$B,'F25 Warehouse Sale Product List'!$A:$F,6,FALSE))</f>
        <v/>
      </c>
      <c r="F643" s="151"/>
    </row>
    <row r="644" spans="1:6" x14ac:dyDescent="0.25">
      <c r="A644" s="164">
        <v>57038349</v>
      </c>
      <c r="B644" s="193">
        <v>9781546145912</v>
      </c>
      <c r="C644" s="157" t="s">
        <v>706</v>
      </c>
      <c r="D644" s="235">
        <v>14123</v>
      </c>
      <c r="E644" s="195" t="str">
        <f>IF(VLOOKUP($B:$B,'F25 Warehouse Sale Product List'!$A:$F,6,FALSE)="","",VLOOKUP($B:$B,'F25 Warehouse Sale Product List'!$A:$F,6,FALSE))</f>
        <v/>
      </c>
      <c r="F644" s="151"/>
    </row>
    <row r="645" spans="1:6" x14ac:dyDescent="0.25">
      <c r="A645" s="164">
        <v>39758725</v>
      </c>
      <c r="B645" s="193">
        <v>9781339005935</v>
      </c>
      <c r="C645" s="157" t="s">
        <v>715</v>
      </c>
      <c r="D645" s="235">
        <v>14124</v>
      </c>
      <c r="E645" s="195" t="str">
        <f>IF(VLOOKUP($B:$B,'F25 Warehouse Sale Product List'!$A:$F,6,FALSE)="","",VLOOKUP($B:$B,'F25 Warehouse Sale Product List'!$A:$F,6,FALSE))</f>
        <v/>
      </c>
      <c r="F645" s="151"/>
    </row>
    <row r="646" spans="1:6" x14ac:dyDescent="0.25">
      <c r="A646" s="164">
        <v>29986877</v>
      </c>
      <c r="B646" s="193">
        <v>9781339042633</v>
      </c>
      <c r="C646" s="157" t="s">
        <v>690</v>
      </c>
      <c r="D646" s="235">
        <v>14124</v>
      </c>
      <c r="E646" s="195" t="str">
        <f>IF(VLOOKUP($B:$B,'F25 Warehouse Sale Product List'!$A:$F,6,FALSE)="","",VLOOKUP($B:$B,'F25 Warehouse Sale Product List'!$A:$F,6,FALSE))</f>
        <v/>
      </c>
      <c r="F646" s="151"/>
    </row>
    <row r="647" spans="1:6" x14ac:dyDescent="0.25">
      <c r="A647" s="164">
        <v>14184442</v>
      </c>
      <c r="B647" s="193">
        <v>9781443191746</v>
      </c>
      <c r="C647" s="157" t="s">
        <v>713</v>
      </c>
      <c r="D647" s="235">
        <v>14124</v>
      </c>
      <c r="E647" s="195" t="str">
        <f>IF(VLOOKUP($B:$B,'F25 Warehouse Sale Product List'!$A:$F,6,FALSE)="","",VLOOKUP($B:$B,'F25 Warehouse Sale Product List'!$A:$F,6,FALSE))</f>
        <v/>
      </c>
      <c r="F647" s="151"/>
    </row>
    <row r="648" spans="1:6" x14ac:dyDescent="0.25">
      <c r="A648" s="164">
        <v>69622063</v>
      </c>
      <c r="B648" s="193">
        <v>9781338753745</v>
      </c>
      <c r="C648" s="157" t="s">
        <v>722</v>
      </c>
      <c r="D648" s="235">
        <v>14124</v>
      </c>
      <c r="E648" s="195" t="str">
        <f>IF(VLOOKUP($B:$B,'F25 Warehouse Sale Product List'!$A:$F,6,FALSE)="","",VLOOKUP($B:$B,'F25 Warehouse Sale Product List'!$A:$F,6,FALSE))</f>
        <v/>
      </c>
      <c r="F648" s="151"/>
    </row>
    <row r="649" spans="1:6" x14ac:dyDescent="0.25">
      <c r="A649" s="164">
        <v>19829713</v>
      </c>
      <c r="B649" s="193">
        <v>9781546175575</v>
      </c>
      <c r="C649" s="157" t="s">
        <v>661</v>
      </c>
      <c r="D649" s="235">
        <v>14125</v>
      </c>
      <c r="E649" s="195" t="str">
        <f>IF(VLOOKUP($B:$B,'F25 Warehouse Sale Product List'!$A:$F,6,FALSE)="","",VLOOKUP($B:$B,'F25 Warehouse Sale Product List'!$A:$F,6,FALSE))</f>
        <v/>
      </c>
      <c r="F649" s="151"/>
    </row>
    <row r="650" spans="1:6" x14ac:dyDescent="0.25">
      <c r="A650" s="164">
        <v>73451323</v>
      </c>
      <c r="B650" s="193">
        <v>9780063349407</v>
      </c>
      <c r="C650" s="157" t="s">
        <v>693</v>
      </c>
      <c r="D650" s="235">
        <v>14125</v>
      </c>
      <c r="E650" s="195" t="str">
        <f>IF(VLOOKUP($B:$B,'F25 Warehouse Sale Product List'!$A:$F,6,FALSE)="","",VLOOKUP($B:$B,'F25 Warehouse Sale Product List'!$A:$F,6,FALSE))</f>
        <v/>
      </c>
      <c r="F650" s="151"/>
    </row>
    <row r="651" spans="1:6" x14ac:dyDescent="0.25">
      <c r="A651" s="164">
        <v>14726028</v>
      </c>
      <c r="B651" s="193">
        <v>9781546122715</v>
      </c>
      <c r="C651" s="157" t="s">
        <v>700</v>
      </c>
      <c r="D651" s="235">
        <v>14125</v>
      </c>
      <c r="E651" s="195" t="str">
        <f>IF(VLOOKUP($B:$B,'F25 Warehouse Sale Product List'!$A:$F,6,FALSE)="","",VLOOKUP($B:$B,'F25 Warehouse Sale Product List'!$A:$F,6,FALSE))</f>
        <v/>
      </c>
      <c r="F651" s="151"/>
    </row>
    <row r="652" spans="1:6" x14ac:dyDescent="0.25">
      <c r="A652" s="164">
        <v>89344456</v>
      </c>
      <c r="B652" s="193">
        <v>9781035425273</v>
      </c>
      <c r="C652" s="157" t="s">
        <v>708</v>
      </c>
      <c r="D652" s="235">
        <v>14125</v>
      </c>
      <c r="E652" s="195" t="str">
        <f>IF(VLOOKUP($B:$B,'F25 Warehouse Sale Product List'!$A:$F,6,FALSE)="","",VLOOKUP($B:$B,'F25 Warehouse Sale Product List'!$A:$F,6,FALSE))</f>
        <v/>
      </c>
      <c r="F652" s="151"/>
    </row>
    <row r="653" spans="1:6" x14ac:dyDescent="0.25">
      <c r="A653" s="164">
        <v>23209157</v>
      </c>
      <c r="B653" s="193">
        <v>9781546144595</v>
      </c>
      <c r="C653" s="157" t="s">
        <v>721</v>
      </c>
      <c r="D653" s="235">
        <v>14132</v>
      </c>
      <c r="E653" s="195" t="str">
        <f>IF(VLOOKUP($B:$B,'F25 Warehouse Sale Product List'!$A:$F,6,FALSE)="","",VLOOKUP($B:$B,'F25 Warehouse Sale Product List'!$A:$F,6,FALSE))</f>
        <v/>
      </c>
      <c r="F653" s="151"/>
    </row>
    <row r="654" spans="1:6" x14ac:dyDescent="0.25">
      <c r="A654" s="164">
        <v>79760560</v>
      </c>
      <c r="B654" s="193">
        <v>9781443197236</v>
      </c>
      <c r="C654" s="157" t="s">
        <v>698</v>
      </c>
      <c r="D654" s="235">
        <v>14132</v>
      </c>
      <c r="E654" s="195" t="str">
        <f>IF(VLOOKUP($B:$B,'F25 Warehouse Sale Product List'!$A:$F,6,FALSE)="","",VLOOKUP($B:$B,'F25 Warehouse Sale Product List'!$A:$F,6,FALSE))</f>
        <v/>
      </c>
      <c r="F654" s="151"/>
    </row>
    <row r="655" spans="1:6" x14ac:dyDescent="0.25">
      <c r="A655" s="164">
        <v>39155877</v>
      </c>
      <c r="B655" s="193">
        <v>9781039708778</v>
      </c>
      <c r="C655" s="157" t="s">
        <v>733</v>
      </c>
      <c r="D655" s="235">
        <v>14132</v>
      </c>
      <c r="E655" s="195" t="str">
        <f>IF(VLOOKUP($B:$B,'F25 Warehouse Sale Product List'!$A:$F,6,FALSE)="","",VLOOKUP($B:$B,'F25 Warehouse Sale Product List'!$A:$F,6,FALSE))</f>
        <v/>
      </c>
      <c r="F655" s="151"/>
    </row>
    <row r="656" spans="1:6" x14ac:dyDescent="0.25">
      <c r="A656" s="164">
        <v>22994959</v>
      </c>
      <c r="B656" s="193">
        <v>9781546146988</v>
      </c>
      <c r="C656" s="157" t="s">
        <v>720</v>
      </c>
      <c r="D656" s="235">
        <v>14133</v>
      </c>
      <c r="E656" s="195" t="str">
        <f>IF(VLOOKUP($B:$B,'F25 Warehouse Sale Product List'!$A:$F,6,FALSE)="","",VLOOKUP($B:$B,'F25 Warehouse Sale Product List'!$A:$F,6,FALSE))</f>
        <v/>
      </c>
      <c r="F656" s="151"/>
    </row>
    <row r="657" spans="1:6" x14ac:dyDescent="0.25">
      <c r="A657" s="164">
        <v>14145260</v>
      </c>
      <c r="B657" s="193">
        <v>9781546116493</v>
      </c>
      <c r="C657" s="157" t="s">
        <v>712</v>
      </c>
      <c r="D657" s="235">
        <v>14133</v>
      </c>
      <c r="E657" s="195" t="str">
        <f>IF(VLOOKUP($B:$B,'F25 Warehouse Sale Product List'!$A:$F,6,FALSE)="","",VLOOKUP($B:$B,'F25 Warehouse Sale Product List'!$A:$F,6,FALSE))</f>
        <v/>
      </c>
      <c r="F657" s="151"/>
    </row>
    <row r="658" spans="1:6" x14ac:dyDescent="0.25">
      <c r="A658" s="164">
        <v>16793942</v>
      </c>
      <c r="B658" s="193">
        <v>9781039701748</v>
      </c>
      <c r="C658" s="157" t="s">
        <v>736</v>
      </c>
      <c r="D658" s="235">
        <v>14133</v>
      </c>
      <c r="E658" s="195" t="str">
        <f>IF(VLOOKUP($B:$B,'F25 Warehouse Sale Product List'!$A:$F,6,FALSE)="","",VLOOKUP($B:$B,'F25 Warehouse Sale Product List'!$A:$F,6,FALSE))</f>
        <v/>
      </c>
      <c r="F658" s="151"/>
    </row>
    <row r="659" spans="1:6" x14ac:dyDescent="0.25">
      <c r="A659" s="164">
        <v>21163472</v>
      </c>
      <c r="B659" s="193">
        <v>9781339031880</v>
      </c>
      <c r="C659" s="157" t="s">
        <v>197</v>
      </c>
      <c r="D659" s="235">
        <v>14134</v>
      </c>
      <c r="E659" s="195" t="str">
        <f>IF(VLOOKUP($B:$B,'F25 Warehouse Sale Product List'!$A:$F,6,FALSE)="","",VLOOKUP($B:$B,'F25 Warehouse Sale Product List'!$A:$F,6,FALSE))</f>
        <v/>
      </c>
      <c r="F659" s="151"/>
    </row>
    <row r="660" spans="1:6" x14ac:dyDescent="0.25">
      <c r="A660" s="164">
        <v>3513662</v>
      </c>
      <c r="B660" s="193">
        <v>9781338603934</v>
      </c>
      <c r="C660" s="157" t="s">
        <v>725</v>
      </c>
      <c r="D660" s="235">
        <v>14134</v>
      </c>
      <c r="E660" s="195" t="str">
        <f>IF(VLOOKUP($B:$B,'F25 Warehouse Sale Product List'!$A:$F,6,FALSE)="","",VLOOKUP($B:$B,'F25 Warehouse Sale Product List'!$A:$F,6,FALSE))</f>
        <v/>
      </c>
      <c r="F660" s="151"/>
    </row>
    <row r="661" spans="1:6" x14ac:dyDescent="0.25">
      <c r="A661" s="164">
        <v>46901731</v>
      </c>
      <c r="B661" s="193">
        <v>9781338716405</v>
      </c>
      <c r="C661" s="157" t="s">
        <v>730</v>
      </c>
      <c r="D661" s="235">
        <v>14134</v>
      </c>
      <c r="E661" s="195" t="str">
        <f>IF(VLOOKUP($B:$B,'F25 Warehouse Sale Product List'!$A:$F,6,FALSE)="","",VLOOKUP($B:$B,'F25 Warehouse Sale Product List'!$A:$F,6,FALSE))</f>
        <v/>
      </c>
      <c r="F661" s="151"/>
    </row>
    <row r="662" spans="1:6" x14ac:dyDescent="0.25">
      <c r="A662" s="164">
        <v>3567734</v>
      </c>
      <c r="B662" s="193">
        <v>9781338664553</v>
      </c>
      <c r="C662" s="157" t="s">
        <v>734</v>
      </c>
      <c r="D662" s="235">
        <v>14134</v>
      </c>
      <c r="E662" s="195" t="str">
        <f>IF(VLOOKUP($B:$B,'F25 Warehouse Sale Product List'!$A:$F,6,FALSE)="","",VLOOKUP($B:$B,'F25 Warehouse Sale Product List'!$A:$F,6,FALSE))</f>
        <v/>
      </c>
      <c r="F662" s="151"/>
    </row>
    <row r="663" spans="1:6" x14ac:dyDescent="0.25">
      <c r="A663" s="164">
        <v>13136997</v>
      </c>
      <c r="B663" s="193">
        <v>9781338858587</v>
      </c>
      <c r="C663" s="157" t="s">
        <v>692</v>
      </c>
      <c r="D663" s="235">
        <v>14142</v>
      </c>
      <c r="E663" s="195" t="str">
        <f>IF(VLOOKUP($B:$B,'F25 Warehouse Sale Product List'!$A:$F,6,FALSE)="","",VLOOKUP($B:$B,'F25 Warehouse Sale Product List'!$A:$F,6,FALSE))</f>
        <v/>
      </c>
      <c r="F663" s="151"/>
    </row>
    <row r="664" spans="1:6" x14ac:dyDescent="0.25">
      <c r="A664" s="164">
        <v>48491748</v>
      </c>
      <c r="B664" s="193">
        <v>9781546104513</v>
      </c>
      <c r="C664" s="157" t="s">
        <v>714</v>
      </c>
      <c r="D664" s="235">
        <v>14142</v>
      </c>
      <c r="E664" s="195" t="str">
        <f>IF(VLOOKUP($B:$B,'F25 Warehouse Sale Product List'!$A:$F,6,FALSE)="","",VLOOKUP($B:$B,'F25 Warehouse Sale Product List'!$A:$F,6,FALSE))</f>
        <v/>
      </c>
      <c r="F664" s="151"/>
    </row>
    <row r="665" spans="1:6" x14ac:dyDescent="0.25">
      <c r="A665" s="164">
        <v>86033776</v>
      </c>
      <c r="B665" s="193">
        <v>9781546174462</v>
      </c>
      <c r="C665" s="157" t="s">
        <v>728</v>
      </c>
      <c r="D665" s="235">
        <v>14142</v>
      </c>
      <c r="E665" s="195" t="str">
        <f>IF(VLOOKUP($B:$B,'F25 Warehouse Sale Product List'!$A:$F,6,FALSE)="","",VLOOKUP($B:$B,'F25 Warehouse Sale Product List'!$A:$F,6,FALSE))</f>
        <v/>
      </c>
      <c r="F665" s="151"/>
    </row>
    <row r="666" spans="1:6" x14ac:dyDescent="0.25">
      <c r="A666" s="164">
        <v>61321662</v>
      </c>
      <c r="B666" s="193">
        <v>9781546145899</v>
      </c>
      <c r="C666" s="157" t="s">
        <v>191</v>
      </c>
      <c r="D666" s="235">
        <v>14142</v>
      </c>
      <c r="E666" s="195" t="str">
        <f>IF(VLOOKUP($B:$B,'F25 Warehouse Sale Product List'!$A:$F,6,FALSE)="","",VLOOKUP($B:$B,'F25 Warehouse Sale Product List'!$A:$F,6,FALSE))</f>
        <v/>
      </c>
      <c r="F666" s="151"/>
    </row>
    <row r="667" spans="1:6" x14ac:dyDescent="0.25">
      <c r="A667" s="164">
        <v>41182976</v>
      </c>
      <c r="B667" s="193">
        <v>9781338255751</v>
      </c>
      <c r="C667" s="157" t="s">
        <v>739</v>
      </c>
      <c r="D667" s="235">
        <v>14142</v>
      </c>
      <c r="E667" s="195" t="str">
        <f>IF(VLOOKUP($B:$B,'F25 Warehouse Sale Product List'!$A:$F,6,FALSE)="","",VLOOKUP($B:$B,'F25 Warehouse Sale Product List'!$A:$F,6,FALSE))</f>
        <v/>
      </c>
      <c r="F667" s="151"/>
    </row>
    <row r="668" spans="1:6" x14ac:dyDescent="0.25">
      <c r="A668" s="164">
        <v>54833355</v>
      </c>
      <c r="B668" s="193">
        <v>9781339034218</v>
      </c>
      <c r="C668" s="157" t="s">
        <v>710</v>
      </c>
      <c r="D668" s="235">
        <v>14143</v>
      </c>
      <c r="E668" s="195" t="str">
        <f>IF(VLOOKUP($B:$B,'F25 Warehouse Sale Product List'!$A:$F,6,FALSE)="","",VLOOKUP($B:$B,'F25 Warehouse Sale Product List'!$A:$F,6,FALSE))</f>
        <v/>
      </c>
      <c r="F668" s="151"/>
    </row>
    <row r="669" spans="1:6" x14ac:dyDescent="0.25">
      <c r="A669" s="164">
        <v>30008428</v>
      </c>
      <c r="B669" s="193">
        <v>9781339047379</v>
      </c>
      <c r="C669" s="157" t="s">
        <v>695</v>
      </c>
      <c r="D669" s="235">
        <v>14143</v>
      </c>
      <c r="E669" s="195" t="str">
        <f>IF(VLOOKUP($B:$B,'F25 Warehouse Sale Product List'!$A:$F,6,FALSE)="","",VLOOKUP($B:$B,'F25 Warehouse Sale Product List'!$A:$F,6,FALSE))</f>
        <v/>
      </c>
      <c r="F669" s="151"/>
    </row>
    <row r="670" spans="1:6" x14ac:dyDescent="0.25">
      <c r="A670" s="164">
        <v>32669578</v>
      </c>
      <c r="B670" s="193">
        <v>9781546174585</v>
      </c>
      <c r="C670" s="157" t="s">
        <v>711</v>
      </c>
      <c r="D670" s="235">
        <v>14143</v>
      </c>
      <c r="E670" s="195" t="str">
        <f>IF(VLOOKUP($B:$B,'F25 Warehouse Sale Product List'!$A:$F,6,FALSE)="","",VLOOKUP($B:$B,'F25 Warehouse Sale Product List'!$A:$F,6,FALSE))</f>
        <v/>
      </c>
      <c r="F670" s="151"/>
    </row>
    <row r="671" spans="1:6" x14ac:dyDescent="0.25">
      <c r="A671" s="164">
        <v>38385764</v>
      </c>
      <c r="B671" s="193">
        <v>9781546182474</v>
      </c>
      <c r="C671" s="157" t="s">
        <v>732</v>
      </c>
      <c r="D671" s="235">
        <v>14143</v>
      </c>
      <c r="E671" s="195" t="str">
        <f>IF(VLOOKUP($B:$B,'F25 Warehouse Sale Product List'!$A:$F,6,FALSE)="","",VLOOKUP($B:$B,'F25 Warehouse Sale Product List'!$A:$F,6,FALSE))</f>
        <v/>
      </c>
      <c r="F671" s="151"/>
    </row>
    <row r="672" spans="1:6" x14ac:dyDescent="0.25">
      <c r="A672" s="164">
        <v>23994205</v>
      </c>
      <c r="B672" s="193">
        <v>9781338882339</v>
      </c>
      <c r="C672" s="157" t="s">
        <v>738</v>
      </c>
      <c r="D672" s="235">
        <v>14143</v>
      </c>
      <c r="E672" s="195" t="str">
        <f>IF(VLOOKUP($B:$B,'F25 Warehouse Sale Product List'!$A:$F,6,FALSE)="","",VLOOKUP($B:$B,'F25 Warehouse Sale Product List'!$A:$F,6,FALSE))</f>
        <v/>
      </c>
      <c r="F672" s="151"/>
    </row>
    <row r="673" spans="1:6" x14ac:dyDescent="0.25">
      <c r="A673" s="164">
        <v>74276900</v>
      </c>
      <c r="B673" s="193">
        <v>9781534421622</v>
      </c>
      <c r="C673" s="157" t="s">
        <v>659</v>
      </c>
      <c r="D673" s="235">
        <v>14144</v>
      </c>
      <c r="E673" s="195" t="str">
        <f>IF(VLOOKUP($B:$B,'F25 Warehouse Sale Product List'!$A:$F,6,FALSE)="","",VLOOKUP($B:$B,'F25 Warehouse Sale Product List'!$A:$F,6,FALSE))</f>
        <v/>
      </c>
      <c r="F673" s="151"/>
    </row>
    <row r="674" spans="1:6" x14ac:dyDescent="0.25">
      <c r="A674" s="164">
        <v>13131373</v>
      </c>
      <c r="B674" s="193">
        <v>9781974709410</v>
      </c>
      <c r="C674" s="157" t="s">
        <v>691</v>
      </c>
      <c r="D674" s="235">
        <v>14144</v>
      </c>
      <c r="E674" s="195" t="str">
        <f>IF(VLOOKUP($B:$B,'F25 Warehouse Sale Product List'!$A:$F,6,FALSE)="","",VLOOKUP($B:$B,'F25 Warehouse Sale Product List'!$A:$F,6,FALSE))</f>
        <v/>
      </c>
      <c r="F674" s="151"/>
    </row>
    <row r="675" spans="1:6" x14ac:dyDescent="0.25">
      <c r="A675" s="164">
        <v>65485348</v>
      </c>
      <c r="B675" s="193">
        <v>9781546122722</v>
      </c>
      <c r="C675" s="157" t="s">
        <v>672</v>
      </c>
      <c r="D675" s="235">
        <v>14144</v>
      </c>
      <c r="E675" s="195" t="str">
        <f>IF(VLOOKUP($B:$B,'F25 Warehouse Sale Product List'!$A:$F,6,FALSE)="","",VLOOKUP($B:$B,'F25 Warehouse Sale Product List'!$A:$F,6,FALSE))</f>
        <v/>
      </c>
      <c r="F675" s="151"/>
    </row>
    <row r="676" spans="1:6" x14ac:dyDescent="0.25">
      <c r="A676" s="164">
        <v>85258803</v>
      </c>
      <c r="B676" s="193">
        <v>9781427878397</v>
      </c>
      <c r="C676" s="157" t="s">
        <v>727</v>
      </c>
      <c r="D676" s="235">
        <v>14144</v>
      </c>
      <c r="E676" s="195" t="str">
        <f>IF(VLOOKUP($B:$B,'F25 Warehouse Sale Product List'!$A:$F,6,FALSE)="","",VLOOKUP($B:$B,'F25 Warehouse Sale Product List'!$A:$F,6,FALSE))</f>
        <v/>
      </c>
      <c r="F676" s="151"/>
    </row>
    <row r="677" spans="1:6" x14ac:dyDescent="0.25">
      <c r="A677" s="164">
        <v>74378056</v>
      </c>
      <c r="B677" s="193">
        <v>9781546174080</v>
      </c>
      <c r="C677" s="157" t="s">
        <v>723</v>
      </c>
      <c r="D677" s="235">
        <v>14145</v>
      </c>
      <c r="E677" s="195" t="str">
        <f>IF(VLOOKUP($B:$B,'F25 Warehouse Sale Product List'!$A:$F,6,FALSE)="","",VLOOKUP($B:$B,'F25 Warehouse Sale Product List'!$A:$F,6,FALSE))</f>
        <v/>
      </c>
      <c r="F677" s="151"/>
    </row>
    <row r="678" spans="1:6" x14ac:dyDescent="0.25">
      <c r="A678" s="164">
        <v>54884327</v>
      </c>
      <c r="B678" s="193">
        <v>9781339053790</v>
      </c>
      <c r="C678" s="157" t="s">
        <v>724</v>
      </c>
      <c r="D678" s="235">
        <v>14145</v>
      </c>
      <c r="E678" s="195" t="str">
        <f>IF(VLOOKUP($B:$B,'F25 Warehouse Sale Product List'!$A:$F,6,FALSE)="","",VLOOKUP($B:$B,'F25 Warehouse Sale Product List'!$A:$F,6,FALSE))</f>
        <v/>
      </c>
      <c r="F678" s="151"/>
    </row>
    <row r="679" spans="1:6" x14ac:dyDescent="0.25">
      <c r="A679" s="164">
        <v>73875746</v>
      </c>
      <c r="B679" s="193">
        <v>9781665918473</v>
      </c>
      <c r="C679" s="157" t="s">
        <v>726</v>
      </c>
      <c r="D679" s="235">
        <v>14145</v>
      </c>
      <c r="E679" s="195" t="str">
        <f>IF(VLOOKUP($B:$B,'F25 Warehouse Sale Product List'!$A:$F,6,FALSE)="","",VLOOKUP($B:$B,'F25 Warehouse Sale Product List'!$A:$F,6,FALSE))</f>
        <v/>
      </c>
      <c r="F679" s="151"/>
    </row>
    <row r="680" spans="1:6" x14ac:dyDescent="0.25">
      <c r="A680" s="164">
        <v>63019611</v>
      </c>
      <c r="B680" s="193">
        <v>9781368115940</v>
      </c>
      <c r="C680" s="157" t="s">
        <v>735</v>
      </c>
      <c r="D680" s="235">
        <v>14145</v>
      </c>
      <c r="E680" s="195" t="str">
        <f>IF(VLOOKUP($B:$B,'F25 Warehouse Sale Product List'!$A:$F,6,FALSE)="","",VLOOKUP($B:$B,'F25 Warehouse Sale Product List'!$A:$F,6,FALSE))</f>
        <v/>
      </c>
      <c r="F680" s="151"/>
    </row>
    <row r="681" spans="1:6" x14ac:dyDescent="0.25">
      <c r="A681" s="164">
        <v>79331544</v>
      </c>
      <c r="B681" s="193">
        <v>9781338858563</v>
      </c>
      <c r="C681" s="157" t="s">
        <v>198</v>
      </c>
      <c r="D681" s="235">
        <v>14152</v>
      </c>
      <c r="E681" s="195" t="str">
        <f>IF(VLOOKUP($B:$B,'F25 Warehouse Sale Product List'!$A:$F,6,FALSE)="","",VLOOKUP($B:$B,'F25 Warehouse Sale Product List'!$A:$F,6,FALSE))</f>
        <v/>
      </c>
      <c r="F681" s="151"/>
    </row>
    <row r="682" spans="1:6" x14ac:dyDescent="0.25">
      <c r="A682" s="164">
        <v>40039606</v>
      </c>
      <c r="B682" s="193">
        <v>9781339054032</v>
      </c>
      <c r="C682" s="157" t="s">
        <v>200</v>
      </c>
      <c r="D682" s="235">
        <v>14152</v>
      </c>
      <c r="E682" s="195" t="str">
        <f>IF(VLOOKUP($B:$B,'F25 Warehouse Sale Product List'!$A:$F,6,FALSE)="","",VLOOKUP($B:$B,'F25 Warehouse Sale Product List'!$A:$F,6,FALSE))</f>
        <v/>
      </c>
      <c r="F682" s="151"/>
    </row>
    <row r="683" spans="1:6" x14ac:dyDescent="0.25">
      <c r="A683" s="164">
        <v>86350418</v>
      </c>
      <c r="B683" s="193">
        <v>9781338775808</v>
      </c>
      <c r="C683" s="157" t="s">
        <v>195</v>
      </c>
      <c r="D683" s="235">
        <v>14152</v>
      </c>
      <c r="E683" s="195" t="str">
        <f>IF(VLOOKUP($B:$B,'F25 Warehouse Sale Product List'!$A:$F,6,FALSE)="","",VLOOKUP($B:$B,'F25 Warehouse Sale Product List'!$A:$F,6,FALSE))</f>
        <v/>
      </c>
      <c r="F683" s="151"/>
    </row>
    <row r="684" spans="1:6" x14ac:dyDescent="0.25">
      <c r="A684" s="164">
        <v>79267979</v>
      </c>
      <c r="B684" s="193">
        <v>9781338831412</v>
      </c>
      <c r="C684" s="157" t="s">
        <v>196</v>
      </c>
      <c r="D684" s="235">
        <v>14152</v>
      </c>
      <c r="E684" s="195" t="str">
        <f>IF(VLOOKUP($B:$B,'F25 Warehouse Sale Product List'!$A:$F,6,FALSE)="","",VLOOKUP($B:$B,'F25 Warehouse Sale Product List'!$A:$F,6,FALSE))</f>
        <v/>
      </c>
      <c r="F684" s="151"/>
    </row>
    <row r="685" spans="1:6" x14ac:dyDescent="0.25">
      <c r="A685" s="164">
        <v>52316147</v>
      </c>
      <c r="B685" s="193">
        <v>9781546126966</v>
      </c>
      <c r="C685" s="157" t="s">
        <v>709</v>
      </c>
      <c r="D685" s="235">
        <v>14153</v>
      </c>
      <c r="E685" s="195" t="str">
        <f>IF(VLOOKUP($B:$B,'F25 Warehouse Sale Product List'!$A:$F,6,FALSE)="","",VLOOKUP($B:$B,'F25 Warehouse Sale Product List'!$A:$F,6,FALSE))</f>
        <v/>
      </c>
      <c r="F685" s="151"/>
    </row>
    <row r="686" spans="1:6" x14ac:dyDescent="0.25">
      <c r="A686" s="164">
        <v>78543157</v>
      </c>
      <c r="B686" s="193">
        <v>9781546174073</v>
      </c>
      <c r="C686" s="157" t="s">
        <v>694</v>
      </c>
      <c r="D686" s="235">
        <v>14153</v>
      </c>
      <c r="E686" s="195" t="str">
        <f>IF(VLOOKUP($B:$B,'F25 Warehouse Sale Product List'!$A:$F,6,FALSE)="","",VLOOKUP($B:$B,'F25 Warehouse Sale Product List'!$A:$F,6,FALSE))</f>
        <v/>
      </c>
      <c r="F686" s="151"/>
    </row>
    <row r="687" spans="1:6" x14ac:dyDescent="0.25">
      <c r="A687" s="164">
        <v>49532673</v>
      </c>
      <c r="B687" s="193">
        <v>9781339039213</v>
      </c>
      <c r="C687" s="157" t="s">
        <v>731</v>
      </c>
      <c r="D687" s="235">
        <v>14153</v>
      </c>
      <c r="E687" s="195" t="str">
        <f>IF(VLOOKUP($B:$B,'F25 Warehouse Sale Product List'!$A:$F,6,FALSE)="","",VLOOKUP($B:$B,'F25 Warehouse Sale Product List'!$A:$F,6,FALSE))</f>
        <v/>
      </c>
      <c r="F687" s="151"/>
    </row>
    <row r="688" spans="1:6" x14ac:dyDescent="0.25">
      <c r="A688" s="164">
        <v>99439783</v>
      </c>
      <c r="B688" s="193">
        <v>9781339039220</v>
      </c>
      <c r="C688" s="157" t="s">
        <v>729</v>
      </c>
      <c r="D688" s="235">
        <v>14154</v>
      </c>
      <c r="E688" s="195" t="str">
        <f>IF(VLOOKUP($B:$B,'F25 Warehouse Sale Product List'!$A:$F,6,FALSE)="","",VLOOKUP($B:$B,'F25 Warehouse Sale Product List'!$A:$F,6,FALSE))</f>
        <v/>
      </c>
      <c r="F688" s="151"/>
    </row>
    <row r="689" spans="1:6" x14ac:dyDescent="0.25">
      <c r="A689" s="164">
        <v>3560465</v>
      </c>
      <c r="B689" s="193">
        <v>9781338629347</v>
      </c>
      <c r="C689" s="157" t="s">
        <v>199</v>
      </c>
      <c r="D689" s="235">
        <v>14155</v>
      </c>
      <c r="E689" s="195" t="str">
        <f>IF(VLOOKUP($B:$B,'F25 Warehouse Sale Product List'!$A:$F,6,FALSE)="","",VLOOKUP($B:$B,'F25 Warehouse Sale Product List'!$A:$F,6,FALSE))</f>
        <v/>
      </c>
      <c r="F689" s="151"/>
    </row>
    <row r="690" spans="1:6" x14ac:dyDescent="0.25">
      <c r="A690" s="164">
        <v>93481785</v>
      </c>
      <c r="B690" s="193">
        <v>9780735266155</v>
      </c>
      <c r="C690" s="157" t="s">
        <v>717</v>
      </c>
      <c r="D690" s="235">
        <v>14155</v>
      </c>
      <c r="E690" s="195" t="str">
        <f>IF(VLOOKUP($B:$B,'F25 Warehouse Sale Product List'!$A:$F,6,FALSE)="","",VLOOKUP($B:$B,'F25 Warehouse Sale Product List'!$A:$F,6,FALSE))</f>
        <v/>
      </c>
      <c r="F690" s="151"/>
    </row>
    <row r="691" spans="1:6" x14ac:dyDescent="0.25">
      <c r="A691" s="164">
        <v>60201413</v>
      </c>
      <c r="B691" s="193">
        <v>9781546171867</v>
      </c>
      <c r="C691" s="157" t="s">
        <v>719</v>
      </c>
      <c r="D691" s="235">
        <v>14155</v>
      </c>
      <c r="E691" s="195" t="str">
        <f>IF(VLOOKUP($B:$B,'F25 Warehouse Sale Product List'!$A:$F,6,FALSE)="","",VLOOKUP($B:$B,'F25 Warehouse Sale Product List'!$A:$F,6,FALSE))</f>
        <v/>
      </c>
      <c r="F691" s="151"/>
    </row>
    <row r="692" spans="1:6" x14ac:dyDescent="0.25">
      <c r="A692" s="164">
        <v>62296681</v>
      </c>
      <c r="B692" s="193">
        <v>9780735266186</v>
      </c>
      <c r="C692" s="157" t="s">
        <v>697</v>
      </c>
      <c r="D692" s="235">
        <v>14155</v>
      </c>
      <c r="E692" s="195" t="str">
        <f>IF(VLOOKUP($B:$B,'F25 Warehouse Sale Product List'!$A:$F,6,FALSE)="","",VLOOKUP($B:$B,'F25 Warehouse Sale Product List'!$A:$F,6,FALSE))</f>
        <v/>
      </c>
      <c r="F692" s="151"/>
    </row>
    <row r="693" spans="1:6" x14ac:dyDescent="0.25">
      <c r="A693" s="164">
        <v>72491857</v>
      </c>
      <c r="B693" s="193">
        <v>9781546171461</v>
      </c>
      <c r="C693" s="157" t="s">
        <v>737</v>
      </c>
      <c r="D693" s="235">
        <v>14155</v>
      </c>
      <c r="E693" s="195" t="str">
        <f>IF(VLOOKUP($B:$B,'F25 Warehouse Sale Product List'!$A:$F,6,FALSE)="","",VLOOKUP($B:$B,'F25 Warehouse Sale Product List'!$A:$F,6,FALSE))</f>
        <v/>
      </c>
      <c r="F693" s="151"/>
    </row>
    <row r="694" spans="1:6" x14ac:dyDescent="0.25">
      <c r="A694" s="164">
        <v>32796087</v>
      </c>
      <c r="B694" s="193">
        <v>9781039701984</v>
      </c>
      <c r="C694" s="157" t="s">
        <v>562</v>
      </c>
      <c r="D694" s="235">
        <v>17013</v>
      </c>
      <c r="E694" s="195" t="str">
        <f>IF(VLOOKUP($B:$B,'F25 Warehouse Sale Product List'!$A:$F,6,FALSE)="","",VLOOKUP($B:$B,'F25 Warehouse Sale Product List'!$A:$F,6,FALSE))</f>
        <v/>
      </c>
      <c r="F694" s="151"/>
    </row>
    <row r="695" spans="1:6" x14ac:dyDescent="0.25">
      <c r="A695" s="164">
        <v>48925476</v>
      </c>
      <c r="B695" s="193">
        <v>9781338891805</v>
      </c>
      <c r="C695" s="157" t="s">
        <v>640</v>
      </c>
      <c r="D695" s="235">
        <v>17013</v>
      </c>
      <c r="E695" s="195" t="str">
        <f>IF(VLOOKUP($B:$B,'F25 Warehouse Sale Product List'!$A:$F,6,FALSE)="","",VLOOKUP($B:$B,'F25 Warehouse Sale Product List'!$A:$F,6,FALSE))</f>
        <v/>
      </c>
      <c r="F695" s="151"/>
    </row>
    <row r="696" spans="1:6" x14ac:dyDescent="0.25">
      <c r="A696" s="164">
        <v>41605223</v>
      </c>
      <c r="B696" s="193">
        <v>9781338881653</v>
      </c>
      <c r="C696" s="157" t="s">
        <v>167</v>
      </c>
      <c r="D696" s="235">
        <v>17022</v>
      </c>
      <c r="E696" s="195" t="str">
        <f>IF(VLOOKUP($B:$B,'F25 Warehouse Sale Product List'!$A:$F,6,FALSE)="","",VLOOKUP($B:$B,'F25 Warehouse Sale Product List'!$A:$F,6,FALSE))</f>
        <v/>
      </c>
      <c r="F696" s="151"/>
    </row>
    <row r="697" spans="1:6" x14ac:dyDescent="0.25">
      <c r="A697" s="164">
        <v>40441361</v>
      </c>
      <c r="B697" s="193">
        <v>9781338881684</v>
      </c>
      <c r="C697" s="157" t="s">
        <v>549</v>
      </c>
      <c r="D697" s="235">
        <v>17022</v>
      </c>
      <c r="E697" s="195" t="str">
        <f>IF(VLOOKUP($B:$B,'F25 Warehouse Sale Product List'!$A:$F,6,FALSE)="","",VLOOKUP($B:$B,'F25 Warehouse Sale Product List'!$A:$F,6,FALSE))</f>
        <v/>
      </c>
      <c r="F697" s="151"/>
    </row>
    <row r="698" spans="1:6" x14ac:dyDescent="0.25">
      <c r="A698" s="164">
        <v>14388405</v>
      </c>
      <c r="B698" s="193">
        <v>9781338741056</v>
      </c>
      <c r="C698" s="157" t="s">
        <v>585</v>
      </c>
      <c r="D698" s="235">
        <v>17022</v>
      </c>
      <c r="E698" s="195" t="str">
        <f>IF(VLOOKUP($B:$B,'F25 Warehouse Sale Product List'!$A:$F,6,FALSE)="","",VLOOKUP($B:$B,'F25 Warehouse Sale Product List'!$A:$F,6,FALSE))</f>
        <v/>
      </c>
      <c r="F698" s="151"/>
    </row>
    <row r="699" spans="1:6" x14ac:dyDescent="0.25">
      <c r="A699" s="164">
        <v>38017486</v>
      </c>
      <c r="B699" s="193">
        <v>9781339018119</v>
      </c>
      <c r="C699" s="157" t="s">
        <v>168</v>
      </c>
      <c r="D699" s="235">
        <v>17022</v>
      </c>
      <c r="E699" s="195" t="str">
        <f>IF(VLOOKUP($B:$B,'F25 Warehouse Sale Product List'!$A:$F,6,FALSE)="","",VLOOKUP($B:$B,'F25 Warehouse Sale Product List'!$A:$F,6,FALSE))</f>
        <v/>
      </c>
      <c r="F699" s="151"/>
    </row>
    <row r="700" spans="1:6" x14ac:dyDescent="0.25">
      <c r="A700" s="164">
        <v>23525671</v>
      </c>
      <c r="B700" s="193">
        <v>9781546143192</v>
      </c>
      <c r="C700" s="157" t="s">
        <v>568</v>
      </c>
      <c r="D700" s="235">
        <v>17022</v>
      </c>
      <c r="E700" s="195" t="str">
        <f>IF(VLOOKUP($B:$B,'F25 Warehouse Sale Product List'!$A:$F,6,FALSE)="","",VLOOKUP($B:$B,'F25 Warehouse Sale Product List'!$A:$F,6,FALSE))</f>
        <v/>
      </c>
      <c r="F700" s="151"/>
    </row>
    <row r="701" spans="1:6" x14ac:dyDescent="0.25">
      <c r="A701" s="164">
        <v>16497091</v>
      </c>
      <c r="B701" s="193">
        <v>9781339019888</v>
      </c>
      <c r="C701" s="157" t="s">
        <v>553</v>
      </c>
      <c r="D701" s="235">
        <v>17023</v>
      </c>
      <c r="E701" s="195" t="str">
        <f>IF(VLOOKUP($B:$B,'F25 Warehouse Sale Product List'!$A:$F,6,FALSE)="","",VLOOKUP($B:$B,'F25 Warehouse Sale Product List'!$A:$F,6,FALSE))</f>
        <v/>
      </c>
      <c r="F701" s="151"/>
    </row>
    <row r="702" spans="1:6" x14ac:dyDescent="0.25">
      <c r="A702" s="164">
        <v>45591950</v>
      </c>
      <c r="B702" s="193">
        <v>9781546121947</v>
      </c>
      <c r="C702" s="157" t="s">
        <v>575</v>
      </c>
      <c r="D702" s="235">
        <v>17023</v>
      </c>
      <c r="E702" s="195" t="str">
        <f>IF(VLOOKUP($B:$B,'F25 Warehouse Sale Product List'!$A:$F,6,FALSE)="","",VLOOKUP($B:$B,'F25 Warehouse Sale Product List'!$A:$F,6,FALSE))</f>
        <v/>
      </c>
      <c r="F702" s="151"/>
    </row>
    <row r="703" spans="1:6" x14ac:dyDescent="0.25">
      <c r="A703" s="164">
        <v>33918458</v>
      </c>
      <c r="B703" s="193">
        <v>9781339019918</v>
      </c>
      <c r="C703" s="157" t="s">
        <v>556</v>
      </c>
      <c r="D703" s="235">
        <v>17023</v>
      </c>
      <c r="E703" s="195" t="str">
        <f>IF(VLOOKUP($B:$B,'F25 Warehouse Sale Product List'!$A:$F,6,FALSE)="","",VLOOKUP($B:$B,'F25 Warehouse Sale Product List'!$A:$F,6,FALSE))</f>
        <v/>
      </c>
      <c r="F703" s="151"/>
    </row>
    <row r="704" spans="1:6" x14ac:dyDescent="0.25">
      <c r="A704" s="164">
        <v>84584541</v>
      </c>
      <c r="B704" s="193">
        <v>9781039702004</v>
      </c>
      <c r="C704" s="157" t="s">
        <v>599</v>
      </c>
      <c r="D704" s="235">
        <v>17023</v>
      </c>
      <c r="E704" s="195" t="str">
        <f>IF(VLOOKUP($B:$B,'F25 Warehouse Sale Product List'!$A:$F,6,FALSE)="","",VLOOKUP($B:$B,'F25 Warehouse Sale Product List'!$A:$F,6,FALSE))</f>
        <v/>
      </c>
      <c r="F704" s="151"/>
    </row>
    <row r="705" spans="1:6" x14ac:dyDescent="0.25">
      <c r="A705" s="164">
        <v>50394423</v>
      </c>
      <c r="B705" s="193">
        <v>9781546102618</v>
      </c>
      <c r="C705" s="157" t="s">
        <v>569</v>
      </c>
      <c r="D705" s="235">
        <v>17023</v>
      </c>
      <c r="E705" s="195" t="str">
        <f>IF(VLOOKUP($B:$B,'F25 Warehouse Sale Product List'!$A:$F,6,FALSE)="","",VLOOKUP($B:$B,'F25 Warehouse Sale Product List'!$A:$F,6,FALSE))</f>
        <v/>
      </c>
      <c r="F705" s="151"/>
    </row>
    <row r="706" spans="1:6" x14ac:dyDescent="0.25">
      <c r="A706" s="164">
        <v>10372105</v>
      </c>
      <c r="B706" s="193">
        <v>9781339028057</v>
      </c>
      <c r="C706" s="157" t="s">
        <v>570</v>
      </c>
      <c r="D706" s="235">
        <v>17023</v>
      </c>
      <c r="E706" s="195" t="str">
        <f>IF(VLOOKUP($B:$B,'F25 Warehouse Sale Product List'!$A:$F,6,FALSE)="","",VLOOKUP($B:$B,'F25 Warehouse Sale Product List'!$A:$F,6,FALSE))</f>
        <v/>
      </c>
      <c r="F706" s="151"/>
    </row>
    <row r="707" spans="1:6" x14ac:dyDescent="0.25">
      <c r="A707" s="164">
        <v>30415506</v>
      </c>
      <c r="B707" s="193">
        <v>9781546141679</v>
      </c>
      <c r="C707" s="157" t="s">
        <v>571</v>
      </c>
      <c r="D707" s="235">
        <v>17023</v>
      </c>
      <c r="E707" s="195" t="str">
        <f>IF(VLOOKUP($B:$B,'F25 Warehouse Sale Product List'!$A:$F,6,FALSE)="","",VLOOKUP($B:$B,'F25 Warehouse Sale Product List'!$A:$F,6,FALSE))</f>
        <v/>
      </c>
      <c r="F707" s="151"/>
    </row>
    <row r="708" spans="1:6" x14ac:dyDescent="0.25">
      <c r="A708" s="164">
        <v>81980971</v>
      </c>
      <c r="B708" s="193">
        <v>9781338762549</v>
      </c>
      <c r="C708" s="157" t="s">
        <v>574</v>
      </c>
      <c r="D708" s="235">
        <v>17024</v>
      </c>
      <c r="E708" s="195" t="str">
        <f>IF(VLOOKUP($B:$B,'F25 Warehouse Sale Product List'!$A:$F,6,FALSE)="","",VLOOKUP($B:$B,'F25 Warehouse Sale Product List'!$A:$F,6,FALSE))</f>
        <v/>
      </c>
      <c r="F708" s="151"/>
    </row>
    <row r="709" spans="1:6" x14ac:dyDescent="0.25">
      <c r="A709" s="164">
        <v>24796090</v>
      </c>
      <c r="B709" s="193">
        <v>9781339005034</v>
      </c>
      <c r="C709" s="157" t="s">
        <v>597</v>
      </c>
      <c r="D709" s="235">
        <v>17024</v>
      </c>
      <c r="E709" s="195" t="str">
        <f>IF(VLOOKUP($B:$B,'F25 Warehouse Sale Product List'!$A:$F,6,FALSE)="","",VLOOKUP($B:$B,'F25 Warehouse Sale Product List'!$A:$F,6,FALSE))</f>
        <v/>
      </c>
      <c r="F709" s="151"/>
    </row>
    <row r="710" spans="1:6" x14ac:dyDescent="0.25">
      <c r="A710" s="164">
        <v>16975400</v>
      </c>
      <c r="B710" s="193">
        <v>9781338848021</v>
      </c>
      <c r="C710" s="157" t="s">
        <v>561</v>
      </c>
      <c r="D710" s="235">
        <v>17024</v>
      </c>
      <c r="E710" s="195" t="str">
        <f>IF(VLOOKUP($B:$B,'F25 Warehouse Sale Product List'!$A:$F,6,FALSE)="","",VLOOKUP($B:$B,'F25 Warehouse Sale Product List'!$A:$F,6,FALSE))</f>
        <v/>
      </c>
      <c r="F710" s="151"/>
    </row>
    <row r="711" spans="1:6" x14ac:dyDescent="0.25">
      <c r="A711" s="164">
        <v>99183768</v>
      </c>
      <c r="B711" s="193">
        <v>9781339002934</v>
      </c>
      <c r="C711" s="157" t="s">
        <v>623</v>
      </c>
      <c r="D711" s="235">
        <v>17024</v>
      </c>
      <c r="E711" s="195" t="str">
        <f>IF(VLOOKUP($B:$B,'F25 Warehouse Sale Product List'!$A:$F,6,FALSE)="","",VLOOKUP($B:$B,'F25 Warehouse Sale Product List'!$A:$F,6,FALSE))</f>
        <v/>
      </c>
      <c r="F711" s="151"/>
    </row>
    <row r="712" spans="1:6" x14ac:dyDescent="0.25">
      <c r="A712" s="164">
        <v>39228079</v>
      </c>
      <c r="B712" s="193">
        <v>9781339041223</v>
      </c>
      <c r="C712" s="157" t="s">
        <v>550</v>
      </c>
      <c r="D712" s="235">
        <v>17025</v>
      </c>
      <c r="E712" s="195" t="str">
        <f>IF(VLOOKUP($B:$B,'F25 Warehouse Sale Product List'!$A:$F,6,FALSE)="","",VLOOKUP($B:$B,'F25 Warehouse Sale Product List'!$A:$F,6,FALSE))</f>
        <v/>
      </c>
      <c r="F712" s="151"/>
    </row>
    <row r="713" spans="1:6" x14ac:dyDescent="0.25">
      <c r="A713" s="164">
        <v>11367841</v>
      </c>
      <c r="B713" s="193">
        <v>9781339041230</v>
      </c>
      <c r="C713" s="157" t="s">
        <v>551</v>
      </c>
      <c r="D713" s="235">
        <v>17025</v>
      </c>
      <c r="E713" s="195" t="str">
        <f>IF(VLOOKUP($B:$B,'F25 Warehouse Sale Product List'!$A:$F,6,FALSE)="","",VLOOKUP($B:$B,'F25 Warehouse Sale Product List'!$A:$F,6,FALSE))</f>
        <v/>
      </c>
      <c r="F713" s="151"/>
    </row>
    <row r="714" spans="1:6" x14ac:dyDescent="0.25">
      <c r="A714" s="164">
        <v>21972282</v>
      </c>
      <c r="B714" s="193">
        <v>9798887241005</v>
      </c>
      <c r="C714" s="157" t="s">
        <v>169</v>
      </c>
      <c r="D714" s="235">
        <v>17025</v>
      </c>
      <c r="E714" s="195" t="str">
        <f>IF(VLOOKUP($B:$B,'F25 Warehouse Sale Product List'!$A:$F,6,FALSE)="","",VLOOKUP($B:$B,'F25 Warehouse Sale Product List'!$A:$F,6,FALSE))</f>
        <v/>
      </c>
      <c r="F714" s="151"/>
    </row>
    <row r="715" spans="1:6" x14ac:dyDescent="0.25">
      <c r="A715" s="164">
        <v>56613912</v>
      </c>
      <c r="B715" s="193">
        <v>9781338847352</v>
      </c>
      <c r="C715" s="157" t="s">
        <v>601</v>
      </c>
      <c r="D715" s="235">
        <v>17025</v>
      </c>
      <c r="E715" s="195" t="str">
        <f>IF(VLOOKUP($B:$B,'F25 Warehouse Sale Product List'!$A:$F,6,FALSE)="","",VLOOKUP($B:$B,'F25 Warehouse Sale Product List'!$A:$F,6,FALSE))</f>
        <v/>
      </c>
      <c r="F715" s="151"/>
    </row>
    <row r="716" spans="1:6" x14ac:dyDescent="0.25">
      <c r="A716" s="164">
        <v>32735098</v>
      </c>
      <c r="B716" s="193">
        <v>9781338889437</v>
      </c>
      <c r="C716" s="157" t="s">
        <v>171</v>
      </c>
      <c r="D716" s="235">
        <v>17025</v>
      </c>
      <c r="E716" s="195" t="str">
        <f>IF(VLOOKUP($B:$B,'F25 Warehouse Sale Product List'!$A:$F,6,FALSE)="","",VLOOKUP($B:$B,'F25 Warehouse Sale Product List'!$A:$F,6,FALSE))</f>
        <v/>
      </c>
      <c r="F716" s="151"/>
    </row>
    <row r="717" spans="1:6" x14ac:dyDescent="0.25">
      <c r="A717" s="164">
        <v>87080212</v>
      </c>
      <c r="B717" s="193">
        <v>9781338741032</v>
      </c>
      <c r="C717" s="157" t="s">
        <v>582</v>
      </c>
      <c r="D717" s="235">
        <v>17032</v>
      </c>
      <c r="E717" s="195" t="str">
        <f>IF(VLOOKUP($B:$B,'F25 Warehouse Sale Product List'!$A:$F,6,FALSE)="","",VLOOKUP($B:$B,'F25 Warehouse Sale Product List'!$A:$F,6,FALSE))</f>
        <v/>
      </c>
      <c r="F717" s="151"/>
    </row>
    <row r="718" spans="1:6" x14ac:dyDescent="0.25">
      <c r="A718" s="164">
        <v>16502993</v>
      </c>
      <c r="B718" s="193">
        <v>9781338896435</v>
      </c>
      <c r="C718" s="157" t="s">
        <v>583</v>
      </c>
      <c r="D718" s="235">
        <v>17032</v>
      </c>
      <c r="E718" s="195" t="str">
        <f>IF(VLOOKUP($B:$B,'F25 Warehouse Sale Product List'!$A:$F,6,FALSE)="","",VLOOKUP($B:$B,'F25 Warehouse Sale Product List'!$A:$F,6,FALSE))</f>
        <v/>
      </c>
      <c r="F718" s="151"/>
    </row>
    <row r="719" spans="1:6" x14ac:dyDescent="0.25">
      <c r="A719" s="164">
        <v>83590811</v>
      </c>
      <c r="B719" s="193">
        <v>9781338741063</v>
      </c>
      <c r="C719" s="157" t="s">
        <v>586</v>
      </c>
      <c r="D719" s="235">
        <v>17032</v>
      </c>
      <c r="E719" s="195" t="str">
        <f>IF(VLOOKUP($B:$B,'F25 Warehouse Sale Product List'!$A:$F,6,FALSE)="","",VLOOKUP($B:$B,'F25 Warehouse Sale Product List'!$A:$F,6,FALSE))</f>
        <v/>
      </c>
      <c r="F719" s="151"/>
    </row>
    <row r="720" spans="1:6" x14ac:dyDescent="0.25">
      <c r="A720" s="164">
        <v>10934861</v>
      </c>
      <c r="B720" s="193">
        <v>9781339043333</v>
      </c>
      <c r="C720" s="157" t="s">
        <v>164</v>
      </c>
      <c r="D720" s="235">
        <v>17034</v>
      </c>
      <c r="E720" s="195" t="str">
        <f>IF(VLOOKUP($B:$B,'F25 Warehouse Sale Product List'!$A:$F,6,FALSE)="","",VLOOKUP($B:$B,'F25 Warehouse Sale Product List'!$A:$F,6,FALSE))</f>
        <v/>
      </c>
      <c r="F720" s="151"/>
    </row>
    <row r="721" spans="1:6" x14ac:dyDescent="0.25">
      <c r="A721" s="164">
        <v>90218034</v>
      </c>
      <c r="B721" s="193">
        <v>9781546131595</v>
      </c>
      <c r="C721" s="157" t="s">
        <v>566</v>
      </c>
      <c r="D721" s="235">
        <v>17034</v>
      </c>
      <c r="E721" s="195" t="str">
        <f>IF(VLOOKUP($B:$B,'F25 Warehouse Sale Product List'!$A:$F,6,FALSE)="","",VLOOKUP($B:$B,'F25 Warehouse Sale Product List'!$A:$F,6,FALSE))</f>
        <v/>
      </c>
      <c r="F721" s="151"/>
    </row>
    <row r="722" spans="1:6" x14ac:dyDescent="0.25">
      <c r="A722" s="164">
        <v>58087516</v>
      </c>
      <c r="B722" s="193">
        <v>9781546124962</v>
      </c>
      <c r="C722" s="157" t="s">
        <v>572</v>
      </c>
      <c r="D722" s="235">
        <v>17034</v>
      </c>
      <c r="E722" s="195" t="str">
        <f>IF(VLOOKUP($B:$B,'F25 Warehouse Sale Product List'!$A:$F,6,FALSE)="","",VLOOKUP($B:$B,'F25 Warehouse Sale Product List'!$A:$F,6,FALSE))</f>
        <v/>
      </c>
      <c r="F722" s="151"/>
    </row>
    <row r="723" spans="1:6" x14ac:dyDescent="0.25">
      <c r="A723" s="164">
        <v>46441643</v>
      </c>
      <c r="B723" s="193">
        <v>9781339041247</v>
      </c>
      <c r="C723" s="157" t="s">
        <v>506</v>
      </c>
      <c r="D723" s="235">
        <v>17035</v>
      </c>
      <c r="E723" s="195" t="str">
        <f>IF(VLOOKUP($B:$B,'F25 Warehouse Sale Product List'!$A:$F,6,FALSE)="","",VLOOKUP($B:$B,'F25 Warehouse Sale Product List'!$A:$F,6,FALSE))</f>
        <v/>
      </c>
      <c r="F723" s="151"/>
    </row>
    <row r="724" spans="1:6" x14ac:dyDescent="0.25">
      <c r="A724" s="164">
        <v>63438074</v>
      </c>
      <c r="B724" s="193">
        <v>9781339008646</v>
      </c>
      <c r="C724" s="157" t="s">
        <v>552</v>
      </c>
      <c r="D724" s="235">
        <v>17035</v>
      </c>
      <c r="E724" s="195" t="str">
        <f>IF(VLOOKUP($B:$B,'F25 Warehouse Sale Product List'!$A:$F,6,FALSE)="","",VLOOKUP($B:$B,'F25 Warehouse Sale Product List'!$A:$F,6,FALSE))</f>
        <v/>
      </c>
      <c r="F724" s="151"/>
    </row>
    <row r="725" spans="1:6" x14ac:dyDescent="0.25">
      <c r="A725" s="164">
        <v>94757901</v>
      </c>
      <c r="B725" s="193">
        <v>9781339012292</v>
      </c>
      <c r="C725" s="157" t="s">
        <v>600</v>
      </c>
      <c r="D725" s="235">
        <v>17035</v>
      </c>
      <c r="E725" s="195" t="str">
        <f>IF(VLOOKUP($B:$B,'F25 Warehouse Sale Product List'!$A:$F,6,FALSE)="","",VLOOKUP($B:$B,'F25 Warehouse Sale Product List'!$A:$F,6,FALSE))</f>
        <v/>
      </c>
      <c r="F725" s="151"/>
    </row>
    <row r="726" spans="1:6" x14ac:dyDescent="0.25">
      <c r="A726" s="164">
        <v>89052685</v>
      </c>
      <c r="B726" s="193">
        <v>9781338896459</v>
      </c>
      <c r="C726" s="157" t="s">
        <v>584</v>
      </c>
      <c r="D726" s="235">
        <v>17042</v>
      </c>
      <c r="E726" s="195" t="str">
        <f>IF(VLOOKUP($B:$B,'F25 Warehouse Sale Product List'!$A:$F,6,FALSE)="","",VLOOKUP($B:$B,'F25 Warehouse Sale Product List'!$A:$F,6,FALSE))</f>
        <v/>
      </c>
      <c r="F726" s="151"/>
    </row>
    <row r="727" spans="1:6" x14ac:dyDescent="0.25">
      <c r="A727" s="164">
        <v>39389701</v>
      </c>
      <c r="B727" s="193">
        <v>9781419772962</v>
      </c>
      <c r="C727" s="157" t="s">
        <v>619</v>
      </c>
      <c r="D727" s="235">
        <v>17052</v>
      </c>
      <c r="E727" s="195" t="str">
        <f>IF(VLOOKUP($B:$B,'F25 Warehouse Sale Product List'!$A:$F,6,FALSE)="","",VLOOKUP($B:$B,'F25 Warehouse Sale Product List'!$A:$F,6,FALSE))</f>
        <v/>
      </c>
      <c r="F727" s="151"/>
    </row>
    <row r="728" spans="1:6" x14ac:dyDescent="0.25">
      <c r="A728" s="164">
        <v>70726003</v>
      </c>
      <c r="B728" s="193">
        <v>9798887243337</v>
      </c>
      <c r="C728" s="157" t="s">
        <v>656</v>
      </c>
      <c r="D728" s="235">
        <v>17052</v>
      </c>
      <c r="E728" s="195" t="str">
        <f>IF(VLOOKUP($B:$B,'F25 Warehouse Sale Product List'!$A:$F,6,FALSE)="","",VLOOKUP($B:$B,'F25 Warehouse Sale Product List'!$A:$F,6,FALSE))</f>
        <v/>
      </c>
      <c r="F728" s="151"/>
    </row>
    <row r="729" spans="1:6" x14ac:dyDescent="0.25">
      <c r="A729" s="164">
        <v>55576933</v>
      </c>
      <c r="B729" s="193">
        <v>9781338879391</v>
      </c>
      <c r="C729" s="157" t="s">
        <v>669</v>
      </c>
      <c r="D729" s="235">
        <v>17053</v>
      </c>
      <c r="E729" s="195" t="str">
        <f>IF(VLOOKUP($B:$B,'F25 Warehouse Sale Product List'!$A:$F,6,FALSE)="","",VLOOKUP($B:$B,'F25 Warehouse Sale Product List'!$A:$F,6,FALSE))</f>
        <v/>
      </c>
      <c r="F729" s="151"/>
    </row>
    <row r="730" spans="1:6" x14ac:dyDescent="0.25">
      <c r="A730" s="164">
        <v>14776027</v>
      </c>
      <c r="B730" s="193">
        <v>9781339014982</v>
      </c>
      <c r="C730" s="157" t="s">
        <v>621</v>
      </c>
      <c r="D730" s="235">
        <v>17053</v>
      </c>
      <c r="E730" s="195" t="str">
        <f>IF(VLOOKUP($B:$B,'F25 Warehouse Sale Product List'!$A:$F,6,FALSE)="","",VLOOKUP($B:$B,'F25 Warehouse Sale Product List'!$A:$F,6,FALSE))</f>
        <v/>
      </c>
      <c r="F730" s="151"/>
    </row>
    <row r="731" spans="1:6" x14ac:dyDescent="0.25">
      <c r="A731" s="164">
        <v>92512956</v>
      </c>
      <c r="B731" s="193">
        <v>9781338893090</v>
      </c>
      <c r="C731" s="157" t="s">
        <v>181</v>
      </c>
      <c r="D731" s="235">
        <v>17053</v>
      </c>
      <c r="E731" s="195" t="str">
        <f>IF(VLOOKUP($B:$B,'F25 Warehouse Sale Product List'!$A:$F,6,FALSE)="","",VLOOKUP($B:$B,'F25 Warehouse Sale Product List'!$A:$F,6,FALSE))</f>
        <v/>
      </c>
      <c r="F731" s="151"/>
    </row>
    <row r="732" spans="1:6" x14ac:dyDescent="0.25">
      <c r="A732" s="164">
        <v>71012881</v>
      </c>
      <c r="B732" s="193">
        <v>9781338879155</v>
      </c>
      <c r="C732" s="157" t="s">
        <v>611</v>
      </c>
      <c r="D732" s="235">
        <v>17053</v>
      </c>
      <c r="E732" s="195" t="str">
        <f>IF(VLOOKUP($B:$B,'F25 Warehouse Sale Product List'!$A:$F,6,FALSE)="","",VLOOKUP($B:$B,'F25 Warehouse Sale Product List'!$A:$F,6,FALSE))</f>
        <v/>
      </c>
      <c r="F732" s="151"/>
    </row>
    <row r="733" spans="1:6" x14ac:dyDescent="0.25">
      <c r="A733" s="164">
        <v>34795790</v>
      </c>
      <c r="B733" s="193">
        <v>9781338741315</v>
      </c>
      <c r="C733" s="157" t="s">
        <v>681</v>
      </c>
      <c r="D733" s="235">
        <v>17053</v>
      </c>
      <c r="E733" s="195" t="str">
        <f>IF(VLOOKUP($B:$B,'F25 Warehouse Sale Product List'!$A:$F,6,FALSE)="","",VLOOKUP($B:$B,'F25 Warehouse Sale Product List'!$A:$F,6,FALSE))</f>
        <v/>
      </c>
      <c r="F733" s="151"/>
    </row>
    <row r="734" spans="1:6" x14ac:dyDescent="0.25">
      <c r="A734" s="164">
        <v>51857873</v>
      </c>
      <c r="B734" s="193">
        <v>9781338835557</v>
      </c>
      <c r="C734" s="157" t="s">
        <v>627</v>
      </c>
      <c r="D734" s="235">
        <v>17054</v>
      </c>
      <c r="E734" s="195" t="str">
        <f>IF(VLOOKUP($B:$B,'F25 Warehouse Sale Product List'!$A:$F,6,FALSE)="","",VLOOKUP($B:$B,'F25 Warehouse Sale Product List'!$A:$F,6,FALSE))</f>
        <v/>
      </c>
      <c r="F734" s="151"/>
    </row>
    <row r="735" spans="1:6" x14ac:dyDescent="0.25">
      <c r="A735" s="164">
        <v>41259716</v>
      </c>
      <c r="B735" s="193">
        <v>9781338887235</v>
      </c>
      <c r="C735" s="157" t="s">
        <v>654</v>
      </c>
      <c r="D735" s="235">
        <v>17054</v>
      </c>
      <c r="E735" s="195" t="str">
        <f>IF(VLOOKUP($B:$B,'F25 Warehouse Sale Product List'!$A:$F,6,FALSE)="","",VLOOKUP($B:$B,'F25 Warehouse Sale Product List'!$A:$F,6,FALSE))</f>
        <v/>
      </c>
      <c r="F735" s="151"/>
    </row>
    <row r="736" spans="1:6" x14ac:dyDescent="0.25">
      <c r="A736" s="164">
        <v>23521579</v>
      </c>
      <c r="B736" s="193">
        <v>9780063417717</v>
      </c>
      <c r="C736" s="157" t="s">
        <v>636</v>
      </c>
      <c r="D736" s="235">
        <v>17055</v>
      </c>
      <c r="E736" s="195" t="str">
        <f>IF(VLOOKUP($B:$B,'F25 Warehouse Sale Product List'!$A:$F,6,FALSE)="","",VLOOKUP($B:$B,'F25 Warehouse Sale Product List'!$A:$F,6,FALSE))</f>
        <v/>
      </c>
      <c r="F736" s="151"/>
    </row>
    <row r="737" spans="1:6" x14ac:dyDescent="0.25">
      <c r="A737" s="164">
        <v>25627029</v>
      </c>
      <c r="B737" s="193">
        <v>9781338574968</v>
      </c>
      <c r="C737" s="157" t="s">
        <v>637</v>
      </c>
      <c r="D737" s="235">
        <v>17055</v>
      </c>
      <c r="E737" s="195" t="str">
        <f>IF(VLOOKUP($B:$B,'F25 Warehouse Sale Product List'!$A:$F,6,FALSE)="","",VLOOKUP($B:$B,'F25 Warehouse Sale Product List'!$A:$F,6,FALSE))</f>
        <v/>
      </c>
      <c r="F737" s="151"/>
    </row>
    <row r="738" spans="1:6" x14ac:dyDescent="0.25">
      <c r="A738" s="164">
        <v>81898566</v>
      </c>
      <c r="B738" s="193">
        <v>9781338045840</v>
      </c>
      <c r="C738" s="157" t="s">
        <v>638</v>
      </c>
      <c r="D738" s="235">
        <v>17055</v>
      </c>
      <c r="E738" s="195" t="str">
        <f>IF(VLOOKUP($B:$B,'F25 Warehouse Sale Product List'!$A:$F,6,FALSE)="","",VLOOKUP($B:$B,'F25 Warehouse Sale Product List'!$A:$F,6,FALSE))</f>
        <v/>
      </c>
      <c r="F738" s="151"/>
    </row>
    <row r="739" spans="1:6" x14ac:dyDescent="0.25">
      <c r="A739" s="164">
        <v>40019390</v>
      </c>
      <c r="B739" s="193">
        <v>9781338574999</v>
      </c>
      <c r="C739" s="157" t="s">
        <v>674</v>
      </c>
      <c r="D739" s="235">
        <v>17055</v>
      </c>
      <c r="E739" s="195" t="str">
        <f>IF(VLOOKUP($B:$B,'F25 Warehouse Sale Product List'!$A:$F,6,FALSE)="","",VLOOKUP($B:$B,'F25 Warehouse Sale Product List'!$A:$F,6,FALSE))</f>
        <v/>
      </c>
      <c r="F739" s="151"/>
    </row>
    <row r="740" spans="1:6" x14ac:dyDescent="0.25">
      <c r="A740" s="164">
        <v>94346634</v>
      </c>
      <c r="B740" s="193">
        <v>9781339053769</v>
      </c>
      <c r="C740" s="157" t="s">
        <v>178</v>
      </c>
      <c r="D740" s="235">
        <v>17055</v>
      </c>
      <c r="E740" s="195" t="str">
        <f>IF(VLOOKUP($B:$B,'F25 Warehouse Sale Product List'!$A:$F,6,FALSE)="","",VLOOKUP($B:$B,'F25 Warehouse Sale Product List'!$A:$F,6,FALSE))</f>
        <v/>
      </c>
      <c r="F740" s="151"/>
    </row>
    <row r="741" spans="1:6" x14ac:dyDescent="0.25">
      <c r="A741" s="164">
        <v>42842553</v>
      </c>
      <c r="B741" s="193">
        <v>9781338792447</v>
      </c>
      <c r="C741" s="157" t="s">
        <v>705</v>
      </c>
      <c r="D741" s="235">
        <v>17055</v>
      </c>
      <c r="E741" s="195" t="str">
        <f>IF(VLOOKUP($B:$B,'F25 Warehouse Sale Product List'!$A:$F,6,FALSE)="","",VLOOKUP($B:$B,'F25 Warehouse Sale Product List'!$A:$F,6,FALSE))</f>
        <v/>
      </c>
      <c r="F741" s="151"/>
    </row>
    <row r="742" spans="1:6" x14ac:dyDescent="0.25">
      <c r="A742" s="164">
        <v>28717134</v>
      </c>
      <c r="B742" s="193">
        <v>9781338803365</v>
      </c>
      <c r="C742" s="157" t="s">
        <v>617</v>
      </c>
      <c r="D742" s="235">
        <v>17062</v>
      </c>
      <c r="E742" s="195" t="str">
        <f>IF(VLOOKUP($B:$B,'F25 Warehouse Sale Product List'!$A:$F,6,FALSE)="","",VLOOKUP($B:$B,'F25 Warehouse Sale Product List'!$A:$F,6,FALSE))</f>
        <v/>
      </c>
      <c r="F742" s="151"/>
    </row>
    <row r="743" spans="1:6" x14ac:dyDescent="0.25">
      <c r="A743" s="164">
        <v>37202190</v>
      </c>
      <c r="B743" s="193">
        <v>9781546114024</v>
      </c>
      <c r="C743" s="157" t="s">
        <v>662</v>
      </c>
      <c r="D743" s="235">
        <v>17062</v>
      </c>
      <c r="E743" s="195" t="str">
        <f>IF(VLOOKUP($B:$B,'F25 Warehouse Sale Product List'!$A:$F,6,FALSE)="","",VLOOKUP($B:$B,'F25 Warehouse Sale Product List'!$A:$F,6,FALSE))</f>
        <v/>
      </c>
      <c r="F743" s="151"/>
    </row>
    <row r="744" spans="1:6" x14ac:dyDescent="0.25">
      <c r="A744" s="164">
        <v>30028201</v>
      </c>
      <c r="B744" s="193">
        <v>9781419779633</v>
      </c>
      <c r="C744" s="157" t="s">
        <v>604</v>
      </c>
      <c r="D744" s="235">
        <v>17062</v>
      </c>
      <c r="E744" s="195" t="str">
        <f>IF(VLOOKUP($B:$B,'F25 Warehouse Sale Product List'!$A:$F,6,FALSE)="","",VLOOKUP($B:$B,'F25 Warehouse Sale Product List'!$A:$F,6,FALSE))</f>
        <v/>
      </c>
      <c r="F744" s="151"/>
    </row>
    <row r="745" spans="1:6" x14ac:dyDescent="0.25">
      <c r="A745" s="164">
        <v>24075692</v>
      </c>
      <c r="B745" s="193">
        <v>9781443198899</v>
      </c>
      <c r="C745" s="157" t="s">
        <v>577</v>
      </c>
      <c r="D745" s="235">
        <v>17062</v>
      </c>
      <c r="E745" s="195" t="str">
        <f>IF(VLOOKUP($B:$B,'F25 Warehouse Sale Product List'!$A:$F,6,FALSE)="","",VLOOKUP($B:$B,'F25 Warehouse Sale Product List'!$A:$F,6,FALSE))</f>
        <v/>
      </c>
      <c r="F745" s="151"/>
    </row>
    <row r="746" spans="1:6" x14ac:dyDescent="0.25">
      <c r="A746" s="164">
        <v>49579044</v>
      </c>
      <c r="B746" s="193">
        <v>9781339046976</v>
      </c>
      <c r="C746" s="157" t="s">
        <v>680</v>
      </c>
      <c r="D746" s="235">
        <v>17062</v>
      </c>
      <c r="E746" s="195" t="str">
        <f>IF(VLOOKUP($B:$B,'F25 Warehouse Sale Product List'!$A:$F,6,FALSE)="","",VLOOKUP($B:$B,'F25 Warehouse Sale Product List'!$A:$F,6,FALSE))</f>
        <v/>
      </c>
      <c r="F746" s="151"/>
    </row>
    <row r="747" spans="1:6" x14ac:dyDescent="0.25">
      <c r="A747" s="164">
        <v>39971475</v>
      </c>
      <c r="B747" s="193">
        <v>9781338785524</v>
      </c>
      <c r="C747" s="157" t="s">
        <v>175</v>
      </c>
      <c r="D747" s="235">
        <v>17063</v>
      </c>
      <c r="E747" s="195" t="str">
        <f>IF(VLOOKUP($B:$B,'F25 Warehouse Sale Product List'!$A:$F,6,FALSE)="","",VLOOKUP($B:$B,'F25 Warehouse Sale Product List'!$A:$F,6,FALSE))</f>
        <v/>
      </c>
      <c r="F747" s="151"/>
    </row>
    <row r="748" spans="1:6" x14ac:dyDescent="0.25">
      <c r="A748" s="164">
        <v>42307581</v>
      </c>
      <c r="B748" s="193">
        <v>9781339036335</v>
      </c>
      <c r="C748" s="157" t="s">
        <v>657</v>
      </c>
      <c r="D748" s="235">
        <v>17063</v>
      </c>
      <c r="E748" s="195" t="str">
        <f>IF(VLOOKUP($B:$B,'F25 Warehouse Sale Product List'!$A:$F,6,FALSE)="","",VLOOKUP($B:$B,'F25 Warehouse Sale Product List'!$A:$F,6,FALSE))</f>
        <v/>
      </c>
      <c r="F748" s="151"/>
    </row>
    <row r="749" spans="1:6" x14ac:dyDescent="0.25">
      <c r="A749" s="164">
        <v>76425572</v>
      </c>
      <c r="B749" s="193">
        <v>9781546103325</v>
      </c>
      <c r="C749" s="157" t="s">
        <v>618</v>
      </c>
      <c r="D749" s="235">
        <v>17064</v>
      </c>
      <c r="E749" s="195" t="str">
        <f>IF(VLOOKUP($B:$B,'F25 Warehouse Sale Product List'!$A:$F,6,FALSE)="","",VLOOKUP($B:$B,'F25 Warehouse Sale Product List'!$A:$F,6,FALSE))</f>
        <v/>
      </c>
      <c r="F749" s="151"/>
    </row>
    <row r="750" spans="1:6" x14ac:dyDescent="0.25">
      <c r="A750" s="164">
        <v>92744396</v>
      </c>
      <c r="B750" s="193">
        <v>9781338788686</v>
      </c>
      <c r="C750" s="157" t="s">
        <v>643</v>
      </c>
      <c r="D750" s="235">
        <v>17065</v>
      </c>
      <c r="E750" s="195" t="str">
        <f>IF(VLOOKUP($B:$B,'F25 Warehouse Sale Product List'!$A:$F,6,FALSE)="","",VLOOKUP($B:$B,'F25 Warehouse Sale Product List'!$A:$F,6,FALSE))</f>
        <v/>
      </c>
      <c r="F750" s="151"/>
    </row>
    <row r="751" spans="1:6" x14ac:dyDescent="0.25">
      <c r="A751" s="164">
        <v>72849676</v>
      </c>
      <c r="B751" s="193">
        <v>9781338715422</v>
      </c>
      <c r="C751" s="157" t="s">
        <v>673</v>
      </c>
      <c r="D751" s="235">
        <v>17065</v>
      </c>
      <c r="E751" s="195" t="str">
        <f>IF(VLOOKUP($B:$B,'F25 Warehouse Sale Product List'!$A:$F,6,FALSE)="","",VLOOKUP($B:$B,'F25 Warehouse Sale Product List'!$A:$F,6,FALSE))</f>
        <v/>
      </c>
      <c r="F751" s="151"/>
    </row>
    <row r="752" spans="1:6" x14ac:dyDescent="0.25">
      <c r="A752" s="164">
        <v>51503332</v>
      </c>
      <c r="B752" s="193">
        <v>9781338835861</v>
      </c>
      <c r="C752" s="157" t="s">
        <v>702</v>
      </c>
      <c r="D752" s="235">
        <v>17065</v>
      </c>
      <c r="E752" s="195" t="str">
        <f>IF(VLOOKUP($B:$B,'F25 Warehouse Sale Product List'!$A:$F,6,FALSE)="","",VLOOKUP($B:$B,'F25 Warehouse Sale Product List'!$A:$F,6,FALSE))</f>
        <v/>
      </c>
      <c r="F752" s="151"/>
    </row>
    <row r="753" spans="1:6" x14ac:dyDescent="0.25">
      <c r="A753" s="164">
        <v>61715144</v>
      </c>
      <c r="B753" s="193">
        <v>9781338851397</v>
      </c>
      <c r="C753" s="157" t="s">
        <v>696</v>
      </c>
      <c r="D753" s="235">
        <v>17072</v>
      </c>
      <c r="E753" s="195" t="str">
        <f>IF(VLOOKUP($B:$B,'F25 Warehouse Sale Product List'!$A:$F,6,FALSE)="","",VLOOKUP($B:$B,'F25 Warehouse Sale Product List'!$A:$F,6,FALSE))</f>
        <v/>
      </c>
      <c r="F753" s="151"/>
    </row>
    <row r="754" spans="1:6" x14ac:dyDescent="0.25">
      <c r="A754" s="164">
        <v>99355021</v>
      </c>
      <c r="B754" s="193">
        <v>9781665979634</v>
      </c>
      <c r="C754" s="157" t="s">
        <v>646</v>
      </c>
      <c r="D754" s="235">
        <v>17072</v>
      </c>
      <c r="E754" s="195" t="str">
        <f>IF(VLOOKUP($B:$B,'F25 Warehouse Sale Product List'!$A:$F,6,FALSE)="","",VLOOKUP($B:$B,'F25 Warehouse Sale Product List'!$A:$F,6,FALSE))</f>
        <v/>
      </c>
      <c r="F754" s="151"/>
    </row>
    <row r="755" spans="1:6" x14ac:dyDescent="0.25">
      <c r="A755" s="164">
        <v>99195694</v>
      </c>
      <c r="B755" s="193">
        <v>9781338840315</v>
      </c>
      <c r="C755" s="157" t="s">
        <v>675</v>
      </c>
      <c r="D755" s="235">
        <v>17072</v>
      </c>
      <c r="E755" s="195" t="str">
        <f>IF(VLOOKUP($B:$B,'F25 Warehouse Sale Product List'!$A:$F,6,FALSE)="","",VLOOKUP($B:$B,'F25 Warehouse Sale Product List'!$A:$F,6,FALSE))</f>
        <v/>
      </c>
      <c r="F755" s="151"/>
    </row>
    <row r="756" spans="1:6" x14ac:dyDescent="0.25">
      <c r="A756" s="164">
        <v>85031959</v>
      </c>
      <c r="B756" s="193">
        <v>9781339011240</v>
      </c>
      <c r="C756" s="157" t="s">
        <v>704</v>
      </c>
      <c r="D756" s="235">
        <v>17072</v>
      </c>
      <c r="E756" s="195" t="str">
        <f>IF(VLOOKUP($B:$B,'F25 Warehouse Sale Product List'!$A:$F,6,FALSE)="","",VLOOKUP($B:$B,'F25 Warehouse Sale Product List'!$A:$F,6,FALSE))</f>
        <v/>
      </c>
      <c r="F756" s="151"/>
    </row>
    <row r="757" spans="1:6" x14ac:dyDescent="0.25">
      <c r="A757" s="164">
        <v>71016445</v>
      </c>
      <c r="B757" s="193">
        <v>9781546144281</v>
      </c>
      <c r="C757" s="157" t="s">
        <v>184</v>
      </c>
      <c r="D757" s="235">
        <v>17072</v>
      </c>
      <c r="E757" s="195" t="str">
        <f>IF(VLOOKUP($B:$B,'F25 Warehouse Sale Product List'!$A:$F,6,FALSE)="","",VLOOKUP($B:$B,'F25 Warehouse Sale Product List'!$A:$F,6,FALSE))</f>
        <v/>
      </c>
      <c r="F757" s="151"/>
    </row>
    <row r="758" spans="1:6" x14ac:dyDescent="0.25">
      <c r="A758" s="164">
        <v>64159529</v>
      </c>
      <c r="B758" s="193">
        <v>9781338745801</v>
      </c>
      <c r="C758" s="157" t="s">
        <v>707</v>
      </c>
      <c r="D758" s="235">
        <v>17072</v>
      </c>
      <c r="E758" s="195" t="str">
        <f>IF(VLOOKUP($B:$B,'F25 Warehouse Sale Product List'!$A:$F,6,FALSE)="","",VLOOKUP($B:$B,'F25 Warehouse Sale Product List'!$A:$F,6,FALSE))</f>
        <v/>
      </c>
      <c r="F758" s="151"/>
    </row>
    <row r="759" spans="1:6" x14ac:dyDescent="0.25">
      <c r="A759" s="164">
        <v>61199514</v>
      </c>
      <c r="B759" s="193" t="s">
        <v>447</v>
      </c>
      <c r="C759" s="157" t="s">
        <v>448</v>
      </c>
      <c r="D759" s="235">
        <v>17073</v>
      </c>
      <c r="E759" s="195" t="str">
        <f>IF(VLOOKUP($B:$B,'F25 Warehouse Sale Product List'!$A:$F,6,FALSE)="","",VLOOKUP($B:$B,'F25 Warehouse Sale Product List'!$A:$F,6,FALSE))</f>
        <v/>
      </c>
      <c r="F759" s="151"/>
    </row>
    <row r="760" spans="1:6" x14ac:dyDescent="0.25">
      <c r="A760" s="164">
        <v>53059739</v>
      </c>
      <c r="B760" s="193">
        <v>9781546103318</v>
      </c>
      <c r="C760" s="157" t="s">
        <v>602</v>
      </c>
      <c r="D760" s="235">
        <v>17074</v>
      </c>
      <c r="E760" s="195" t="str">
        <f>IF(VLOOKUP($B:$B,'F25 Warehouse Sale Product List'!$A:$F,6,FALSE)="","",VLOOKUP($B:$B,'F25 Warehouse Sale Product List'!$A:$F,6,FALSE))</f>
        <v/>
      </c>
      <c r="F760" s="151"/>
    </row>
    <row r="761" spans="1:6" x14ac:dyDescent="0.25">
      <c r="A761" s="164">
        <v>76336267</v>
      </c>
      <c r="B761" s="193">
        <v>9781665974608</v>
      </c>
      <c r="C761" s="157" t="s">
        <v>598</v>
      </c>
      <c r="D761" s="235">
        <v>17074</v>
      </c>
      <c r="E761" s="195" t="str">
        <f>IF(VLOOKUP($B:$B,'F25 Warehouse Sale Product List'!$A:$F,6,FALSE)="","",VLOOKUP($B:$B,'F25 Warehouse Sale Product List'!$A:$F,6,FALSE))</f>
        <v/>
      </c>
      <c r="F761" s="151"/>
    </row>
    <row r="762" spans="1:6" x14ac:dyDescent="0.25">
      <c r="A762" s="164">
        <v>21674976</v>
      </c>
      <c r="B762" s="193">
        <v>9781506747057</v>
      </c>
      <c r="C762" s="157" t="s">
        <v>699</v>
      </c>
      <c r="D762" s="235">
        <v>17074</v>
      </c>
      <c r="E762" s="195" t="str">
        <f>IF(VLOOKUP($B:$B,'F25 Warehouse Sale Product List'!$A:$F,6,FALSE)="","",VLOOKUP($B:$B,'F25 Warehouse Sale Product List'!$A:$F,6,FALSE))</f>
        <v/>
      </c>
      <c r="F762" s="151"/>
    </row>
    <row r="763" spans="1:6" x14ac:dyDescent="0.25">
      <c r="A763" s="164">
        <v>39392685</v>
      </c>
      <c r="B763" s="193">
        <v>9781338849325</v>
      </c>
      <c r="C763" s="157" t="s">
        <v>651</v>
      </c>
      <c r="D763" s="235">
        <v>17074</v>
      </c>
      <c r="E763" s="195" t="str">
        <f>IF(VLOOKUP($B:$B,'F25 Warehouse Sale Product List'!$A:$F,6,FALSE)="","",VLOOKUP($B:$B,'F25 Warehouse Sale Product List'!$A:$F,6,FALSE))</f>
        <v/>
      </c>
      <c r="F763" s="151"/>
    </row>
    <row r="764" spans="1:6" x14ac:dyDescent="0.25">
      <c r="A764" s="164">
        <v>77452871</v>
      </c>
      <c r="B764" s="193">
        <v>9781338806694</v>
      </c>
      <c r="C764" s="157" t="s">
        <v>579</v>
      </c>
      <c r="D764" s="235">
        <v>17074</v>
      </c>
      <c r="E764" s="195" t="str">
        <f>IF(VLOOKUP($B:$B,'F25 Warehouse Sale Product List'!$A:$F,6,FALSE)="","",VLOOKUP($B:$B,'F25 Warehouse Sale Product List'!$A:$F,6,FALSE))</f>
        <v/>
      </c>
      <c r="F764" s="151"/>
    </row>
    <row r="765" spans="1:6" x14ac:dyDescent="0.25">
      <c r="A765" s="164">
        <v>47542964</v>
      </c>
      <c r="B765" s="193">
        <v>9781338568936</v>
      </c>
      <c r="C765" s="157" t="s">
        <v>682</v>
      </c>
      <c r="D765" s="235">
        <v>17074</v>
      </c>
      <c r="E765" s="195" t="str">
        <f>IF(VLOOKUP($B:$B,'F25 Warehouse Sale Product List'!$A:$F,6,FALSE)="","",VLOOKUP($B:$B,'F25 Warehouse Sale Product List'!$A:$F,6,FALSE))</f>
        <v/>
      </c>
      <c r="F765" s="151"/>
    </row>
    <row r="766" spans="1:6" x14ac:dyDescent="0.25">
      <c r="A766" s="164">
        <v>41845542</v>
      </c>
      <c r="B766" s="193">
        <v>9781338305708</v>
      </c>
      <c r="C766" s="157" t="s">
        <v>687</v>
      </c>
      <c r="D766" s="235">
        <v>17074</v>
      </c>
      <c r="E766" s="195" t="str">
        <f>IF(VLOOKUP($B:$B,'F25 Warehouse Sale Product List'!$A:$F,6,FALSE)="","",VLOOKUP($B:$B,'F25 Warehouse Sale Product List'!$A:$F,6,FALSE))</f>
        <v/>
      </c>
      <c r="F766" s="151"/>
    </row>
    <row r="767" spans="1:6" x14ac:dyDescent="0.25">
      <c r="A767" s="164">
        <v>45721654</v>
      </c>
      <c r="B767" s="193">
        <v>9781339001234</v>
      </c>
      <c r="C767" s="157" t="s">
        <v>688</v>
      </c>
      <c r="D767" s="235">
        <v>17074</v>
      </c>
      <c r="E767" s="195" t="str">
        <f>IF(VLOOKUP($B:$B,'F25 Warehouse Sale Product List'!$A:$F,6,FALSE)="","",VLOOKUP($B:$B,'F25 Warehouse Sale Product List'!$A:$F,6,FALSE))</f>
        <v/>
      </c>
      <c r="F767" s="151"/>
    </row>
    <row r="768" spans="1:6" x14ac:dyDescent="0.25">
      <c r="A768" s="164">
        <v>92893407</v>
      </c>
      <c r="B768" s="193">
        <v>9781338861495</v>
      </c>
      <c r="C768" s="157" t="s">
        <v>671</v>
      </c>
      <c r="D768" s="235">
        <v>17075</v>
      </c>
      <c r="E768" s="195" t="str">
        <f>IF(VLOOKUP($B:$B,'F25 Warehouse Sale Product List'!$A:$F,6,FALSE)="","",VLOOKUP($B:$B,'F25 Warehouse Sale Product List'!$A:$F,6,FALSE))</f>
        <v/>
      </c>
      <c r="F768" s="151"/>
    </row>
    <row r="769" spans="1:6" x14ac:dyDescent="0.25">
      <c r="A769" s="164">
        <v>38105279</v>
      </c>
      <c r="B769" s="193">
        <v>9781039705999</v>
      </c>
      <c r="C769" s="157" t="s">
        <v>607</v>
      </c>
      <c r="D769" s="235">
        <v>17075</v>
      </c>
      <c r="E769" s="195" t="str">
        <f>IF(VLOOKUP($B:$B,'F25 Warehouse Sale Product List'!$A:$F,6,FALSE)="","",VLOOKUP($B:$B,'F25 Warehouse Sale Product List'!$A:$F,6,FALSE))</f>
        <v/>
      </c>
      <c r="F769" s="151"/>
    </row>
    <row r="770" spans="1:6" x14ac:dyDescent="0.25">
      <c r="A770" s="164">
        <v>95371435</v>
      </c>
      <c r="B770" s="193">
        <v>9781338766691</v>
      </c>
      <c r="C770" s="157" t="s">
        <v>163</v>
      </c>
      <c r="D770" s="235">
        <v>17075</v>
      </c>
      <c r="E770" s="195" t="str">
        <f>IF(VLOOKUP($B:$B,'F25 Warehouse Sale Product List'!$A:$F,6,FALSE)="","",VLOOKUP($B:$B,'F25 Warehouse Sale Product List'!$A:$F,6,FALSE))</f>
        <v/>
      </c>
      <c r="F770" s="151"/>
    </row>
    <row r="771" spans="1:6" x14ac:dyDescent="0.25">
      <c r="A771" s="164">
        <v>84962305</v>
      </c>
      <c r="B771" s="193">
        <v>9781338803297</v>
      </c>
      <c r="C771" s="157" t="s">
        <v>174</v>
      </c>
      <c r="D771" s="235">
        <v>17075</v>
      </c>
      <c r="E771" s="195" t="str">
        <f>IF(VLOOKUP($B:$B,'F25 Warehouse Sale Product List'!$A:$F,6,FALSE)="","",VLOOKUP($B:$B,'F25 Warehouse Sale Product List'!$A:$F,6,FALSE))</f>
        <v/>
      </c>
      <c r="F771" s="151"/>
    </row>
    <row r="772" spans="1:6" x14ac:dyDescent="0.25">
      <c r="A772" s="164">
        <v>22392603</v>
      </c>
      <c r="B772" s="193">
        <v>9781546126683</v>
      </c>
      <c r="C772" s="157" t="s">
        <v>185</v>
      </c>
      <c r="D772" s="235">
        <v>17075</v>
      </c>
      <c r="E772" s="195" t="str">
        <f>IF(VLOOKUP($B:$B,'F25 Warehouse Sale Product List'!$A:$F,6,FALSE)="","",VLOOKUP($B:$B,'F25 Warehouse Sale Product List'!$A:$F,6,FALSE))</f>
        <v/>
      </c>
      <c r="F772" s="151"/>
    </row>
    <row r="773" spans="1:6" x14ac:dyDescent="0.25">
      <c r="A773" s="164">
        <v>33231517</v>
      </c>
      <c r="B773" s="193">
        <v>9781338832853</v>
      </c>
      <c r="C773" s="157" t="s">
        <v>179</v>
      </c>
      <c r="D773" s="235">
        <v>17084</v>
      </c>
      <c r="E773" s="195" t="str">
        <f>IF(VLOOKUP($B:$B,'F25 Warehouse Sale Product List'!$A:$F,6,FALSE)="","",VLOOKUP($B:$B,'F25 Warehouse Sale Product List'!$A:$F,6,FALSE))</f>
        <v/>
      </c>
      <c r="F773" s="151"/>
    </row>
    <row r="774" spans="1:6" x14ac:dyDescent="0.25">
      <c r="A774" s="164">
        <v>24369907</v>
      </c>
      <c r="B774" s="193">
        <v>9781338892574</v>
      </c>
      <c r="C774" s="157" t="s">
        <v>177</v>
      </c>
      <c r="D774" s="235">
        <v>17084</v>
      </c>
      <c r="E774" s="195" t="str">
        <f>IF(VLOOKUP($B:$B,'F25 Warehouse Sale Product List'!$A:$F,6,FALSE)="","",VLOOKUP($B:$B,'F25 Warehouse Sale Product List'!$A:$F,6,FALSE))</f>
        <v/>
      </c>
      <c r="F774" s="151"/>
    </row>
    <row r="775" spans="1:6" x14ac:dyDescent="0.25">
      <c r="A775" s="164">
        <v>57373416</v>
      </c>
      <c r="B775" s="193">
        <v>9780439915311</v>
      </c>
      <c r="C775" s="157" t="s">
        <v>258</v>
      </c>
      <c r="D775" s="235">
        <v>17084</v>
      </c>
      <c r="E775" s="195" t="str">
        <f>IF(VLOOKUP($B:$B,'F25 Warehouse Sale Product List'!$A:$F,6,FALSE)="","",VLOOKUP($B:$B,'F25 Warehouse Sale Product List'!$A:$F,6,FALSE))</f>
        <v/>
      </c>
      <c r="F775" s="151"/>
    </row>
    <row r="776" spans="1:6" x14ac:dyDescent="0.25">
      <c r="A776" s="164">
        <v>79153906</v>
      </c>
      <c r="B776" s="193">
        <v>9781339027357</v>
      </c>
      <c r="C776" s="157" t="s">
        <v>189</v>
      </c>
      <c r="D776" s="235">
        <v>17084</v>
      </c>
      <c r="E776" s="195" t="str">
        <f>IF(VLOOKUP($B:$B,'F25 Warehouse Sale Product List'!$A:$F,6,FALSE)="","",VLOOKUP($B:$B,'F25 Warehouse Sale Product List'!$A:$F,6,FALSE))</f>
        <v/>
      </c>
      <c r="F776" s="151"/>
    </row>
    <row r="777" spans="1:6" x14ac:dyDescent="0.25">
      <c r="A777" s="164">
        <v>89508210</v>
      </c>
      <c r="B777" s="193">
        <v>9781974740871</v>
      </c>
      <c r="C777" s="157" t="s">
        <v>660</v>
      </c>
      <c r="D777" s="235">
        <v>17084</v>
      </c>
      <c r="E777" s="195" t="str">
        <f>IF(VLOOKUP($B:$B,'F25 Warehouse Sale Product List'!$A:$F,6,FALSE)="","",VLOOKUP($B:$B,'F25 Warehouse Sale Product List'!$A:$F,6,FALSE))</f>
        <v/>
      </c>
      <c r="F777" s="151"/>
    </row>
    <row r="778" spans="1:6" x14ac:dyDescent="0.25">
      <c r="A778" s="164">
        <v>24065581</v>
      </c>
      <c r="B778" s="193">
        <v>9780063321991</v>
      </c>
      <c r="C778" s="157" t="s">
        <v>648</v>
      </c>
      <c r="D778" s="235">
        <v>17084</v>
      </c>
      <c r="E778" s="195" t="str">
        <f>IF(VLOOKUP($B:$B,'F25 Warehouse Sale Product List'!$A:$F,6,FALSE)="","",VLOOKUP($B:$B,'F25 Warehouse Sale Product List'!$A:$F,6,FALSE))</f>
        <v/>
      </c>
      <c r="F778" s="151"/>
    </row>
    <row r="779" spans="1:6" x14ac:dyDescent="0.25">
      <c r="A779" s="164">
        <v>84404359</v>
      </c>
      <c r="B779" s="193">
        <v>9781338890334</v>
      </c>
      <c r="C779" s="157" t="s">
        <v>578</v>
      </c>
      <c r="D779" s="235">
        <v>17084</v>
      </c>
      <c r="E779" s="195" t="str">
        <f>IF(VLOOKUP($B:$B,'F25 Warehouse Sale Product List'!$A:$F,6,FALSE)="","",VLOOKUP($B:$B,'F25 Warehouse Sale Product List'!$A:$F,6,FALSE))</f>
        <v/>
      </c>
      <c r="F779" s="151"/>
    </row>
    <row r="780" spans="1:6" x14ac:dyDescent="0.25">
      <c r="A780" s="164">
        <v>2574988</v>
      </c>
      <c r="B780" s="193">
        <v>9781443128605</v>
      </c>
      <c r="C780" s="157" t="s">
        <v>491</v>
      </c>
      <c r="D780" s="235">
        <v>17084</v>
      </c>
      <c r="E780" s="195" t="str">
        <f>IF(VLOOKUP($B:$B,'F25 Warehouse Sale Product List'!$A:$F,6,FALSE)="","",VLOOKUP($B:$B,'F25 Warehouse Sale Product List'!$A:$F,6,FALSE))</f>
        <v/>
      </c>
      <c r="F780" s="151"/>
    </row>
    <row r="781" spans="1:6" x14ac:dyDescent="0.25">
      <c r="A781" s="164">
        <v>32177778</v>
      </c>
      <c r="B781" s="193">
        <v>9780545828659</v>
      </c>
      <c r="C781" s="157" t="s">
        <v>626</v>
      </c>
      <c r="D781" s="235">
        <v>17085</v>
      </c>
      <c r="E781" s="195" t="str">
        <f>IF(VLOOKUP($B:$B,'F25 Warehouse Sale Product List'!$A:$F,6,FALSE)="","",VLOOKUP($B:$B,'F25 Warehouse Sale Product List'!$A:$F,6,FALSE))</f>
        <v/>
      </c>
      <c r="F781" s="151"/>
    </row>
    <row r="782" spans="1:6" x14ac:dyDescent="0.25">
      <c r="A782" s="164">
        <v>93771422</v>
      </c>
      <c r="B782" s="193">
        <v>9781443198868</v>
      </c>
      <c r="C782" s="157" t="s">
        <v>632</v>
      </c>
      <c r="D782" s="235">
        <v>17085</v>
      </c>
      <c r="E782" s="195" t="str">
        <f>IF(VLOOKUP($B:$B,'F25 Warehouse Sale Product List'!$A:$F,6,FALSE)="","",VLOOKUP($B:$B,'F25 Warehouse Sale Product List'!$A:$F,6,FALSE))</f>
        <v/>
      </c>
      <c r="F782" s="151"/>
    </row>
    <row r="783" spans="1:6" x14ac:dyDescent="0.25">
      <c r="A783" s="164">
        <v>20485570</v>
      </c>
      <c r="B783" s="193">
        <v>9781338893205</v>
      </c>
      <c r="C783" s="157" t="s">
        <v>664</v>
      </c>
      <c r="D783" s="235">
        <v>17085</v>
      </c>
      <c r="E783" s="195" t="str">
        <f>IF(VLOOKUP($B:$B,'F25 Warehouse Sale Product List'!$A:$F,6,FALSE)="","",VLOOKUP($B:$B,'F25 Warehouse Sale Product List'!$A:$F,6,FALSE))</f>
        <v/>
      </c>
      <c r="F783" s="151"/>
    </row>
    <row r="784" spans="1:6" x14ac:dyDescent="0.25">
      <c r="A784" s="164">
        <v>54131085</v>
      </c>
      <c r="B784" s="193">
        <v>9781338746723</v>
      </c>
      <c r="C784" s="157" t="s">
        <v>187</v>
      </c>
      <c r="D784" s="235">
        <v>17085</v>
      </c>
      <c r="E784" s="195" t="str">
        <f>IF(VLOOKUP($B:$B,'F25 Warehouse Sale Product List'!$A:$F,6,FALSE)="","",VLOOKUP($B:$B,'F25 Warehouse Sale Product List'!$A:$F,6,FALSE))</f>
        <v/>
      </c>
      <c r="F784" s="151"/>
    </row>
    <row r="785" spans="1:6" x14ac:dyDescent="0.25">
      <c r="A785" s="164">
        <v>70809403</v>
      </c>
      <c r="B785" s="193">
        <v>9781339037424</v>
      </c>
      <c r="C785" s="157" t="s">
        <v>642</v>
      </c>
      <c r="D785" s="235">
        <v>17085</v>
      </c>
      <c r="E785" s="195" t="str">
        <f>IF(VLOOKUP($B:$B,'F25 Warehouse Sale Product List'!$A:$F,6,FALSE)="","",VLOOKUP($B:$B,'F25 Warehouse Sale Product List'!$A:$F,6,FALSE))</f>
        <v/>
      </c>
      <c r="F785" s="151"/>
    </row>
    <row r="786" spans="1:6" x14ac:dyDescent="0.25">
      <c r="A786" s="164">
        <v>92090886</v>
      </c>
      <c r="B786" s="193">
        <v>9781419776762</v>
      </c>
      <c r="C786" s="157" t="s">
        <v>613</v>
      </c>
      <c r="D786" s="235">
        <v>17085</v>
      </c>
      <c r="E786" s="195" t="str">
        <f>IF(VLOOKUP($B:$B,'F25 Warehouse Sale Product List'!$A:$F,6,FALSE)="","",VLOOKUP($B:$B,'F25 Warehouse Sale Product List'!$A:$F,6,FALSE))</f>
        <v/>
      </c>
      <c r="F786" s="151"/>
    </row>
    <row r="787" spans="1:6" x14ac:dyDescent="0.25">
      <c r="A787" s="164">
        <v>24169162</v>
      </c>
      <c r="B787" s="193">
        <v>9781339035468</v>
      </c>
      <c r="C787" s="157" t="s">
        <v>176</v>
      </c>
      <c r="D787" s="235">
        <v>17085</v>
      </c>
      <c r="E787" s="195" t="str">
        <f>IF(VLOOKUP($B:$B,'F25 Warehouse Sale Product List'!$A:$F,6,FALSE)="","",VLOOKUP($B:$B,'F25 Warehouse Sale Product List'!$A:$F,6,FALSE))</f>
        <v/>
      </c>
      <c r="F787" s="151"/>
    </row>
    <row r="788" spans="1:6" x14ac:dyDescent="0.25">
      <c r="A788" s="164">
        <v>25351471</v>
      </c>
      <c r="B788" s="193">
        <v>9781339037370</v>
      </c>
      <c r="C788" s="157" t="s">
        <v>186</v>
      </c>
      <c r="D788" s="235">
        <v>17085</v>
      </c>
      <c r="E788" s="195" t="str">
        <f>IF(VLOOKUP($B:$B,'F25 Warehouse Sale Product List'!$A:$F,6,FALSE)="","",VLOOKUP($B:$B,'F25 Warehouse Sale Product List'!$A:$F,6,FALSE))</f>
        <v/>
      </c>
      <c r="F788" s="151"/>
    </row>
    <row r="789" spans="1:6" x14ac:dyDescent="0.25">
      <c r="A789" s="164">
        <v>65881251</v>
      </c>
      <c r="B789" s="193">
        <v>9781339022307</v>
      </c>
      <c r="C789" s="157" t="s">
        <v>689</v>
      </c>
      <c r="D789" s="235">
        <v>17092</v>
      </c>
      <c r="E789" s="195" t="str">
        <f>IF(VLOOKUP($B:$B,'F25 Warehouse Sale Product List'!$A:$F,6,FALSE)="","",VLOOKUP($B:$B,'F25 Warehouse Sale Product List'!$A:$F,6,FALSE))</f>
        <v/>
      </c>
      <c r="F789" s="151"/>
    </row>
    <row r="790" spans="1:6" x14ac:dyDescent="0.25">
      <c r="A790" s="164">
        <v>14035327</v>
      </c>
      <c r="B790" s="193">
        <v>9781338603088</v>
      </c>
      <c r="C790" s="157" t="s">
        <v>666</v>
      </c>
      <c r="D790" s="235">
        <v>17092</v>
      </c>
      <c r="E790" s="195" t="str">
        <f>IF(VLOOKUP($B:$B,'F25 Warehouse Sale Product List'!$A:$F,6,FALSE)="","",VLOOKUP($B:$B,'F25 Warehouse Sale Product List'!$A:$F,6,FALSE))</f>
        <v/>
      </c>
      <c r="F790" s="151"/>
    </row>
    <row r="791" spans="1:6" x14ac:dyDescent="0.25">
      <c r="A791" s="164">
        <v>65235570</v>
      </c>
      <c r="B791" s="193">
        <v>9781443197069</v>
      </c>
      <c r="C791" s="157" t="s">
        <v>670</v>
      </c>
      <c r="D791" s="235">
        <v>17092</v>
      </c>
      <c r="E791" s="195" t="str">
        <f>IF(VLOOKUP($B:$B,'F25 Warehouse Sale Product List'!$A:$F,6,FALSE)="","",VLOOKUP($B:$B,'F25 Warehouse Sale Product List'!$A:$F,6,FALSE))</f>
        <v/>
      </c>
      <c r="F791" s="151"/>
    </row>
    <row r="792" spans="1:6" x14ac:dyDescent="0.25">
      <c r="A792" s="164">
        <v>13109047</v>
      </c>
      <c r="B792" s="193">
        <v>9781546180210</v>
      </c>
      <c r="C792" s="157" t="s">
        <v>644</v>
      </c>
      <c r="D792" s="235">
        <v>17092</v>
      </c>
      <c r="E792" s="195" t="str">
        <f>IF(VLOOKUP($B:$B,'F25 Warehouse Sale Product List'!$A:$F,6,FALSE)="","",VLOOKUP($B:$B,'F25 Warehouse Sale Product List'!$A:$F,6,FALSE))</f>
        <v/>
      </c>
      <c r="F792" s="151"/>
    </row>
    <row r="793" spans="1:6" x14ac:dyDescent="0.25">
      <c r="A793" s="164">
        <v>48258721</v>
      </c>
      <c r="B793" s="193">
        <v>9781546178682</v>
      </c>
      <c r="C793" s="157" t="s">
        <v>676</v>
      </c>
      <c r="D793" s="235">
        <v>17092</v>
      </c>
      <c r="E793" s="195" t="str">
        <f>IF(VLOOKUP($B:$B,'F25 Warehouse Sale Product List'!$A:$F,6,FALSE)="","",VLOOKUP($B:$B,'F25 Warehouse Sale Product List'!$A:$F,6,FALSE))</f>
        <v/>
      </c>
      <c r="F793" s="151"/>
    </row>
    <row r="794" spans="1:6" x14ac:dyDescent="0.25">
      <c r="A794" s="164">
        <v>19621822</v>
      </c>
      <c r="B794" s="193">
        <v>9781338746730</v>
      </c>
      <c r="C794" s="157" t="s">
        <v>678</v>
      </c>
      <c r="D794" s="235">
        <v>17092</v>
      </c>
      <c r="E794" s="195" t="str">
        <f>IF(VLOOKUP($B:$B,'F25 Warehouse Sale Product List'!$A:$F,6,FALSE)="","",VLOOKUP($B:$B,'F25 Warehouse Sale Product List'!$A:$F,6,FALSE))</f>
        <v/>
      </c>
      <c r="F794" s="151"/>
    </row>
    <row r="795" spans="1:6" x14ac:dyDescent="0.25">
      <c r="A795" s="164">
        <v>46427022</v>
      </c>
      <c r="B795" s="193">
        <v>9781339053028</v>
      </c>
      <c r="C795" s="157" t="s">
        <v>263</v>
      </c>
      <c r="D795" s="235">
        <v>17093</v>
      </c>
      <c r="E795" s="195" t="str">
        <f>IF(VLOOKUP($B:$B,'F25 Warehouse Sale Product List'!$A:$F,6,FALSE)="","",VLOOKUP($B:$B,'F25 Warehouse Sale Product List'!$A:$F,6,FALSE))</f>
        <v/>
      </c>
      <c r="F795" s="151"/>
    </row>
    <row r="796" spans="1:6" x14ac:dyDescent="0.25">
      <c r="A796" s="164">
        <v>40498024</v>
      </c>
      <c r="B796" s="193">
        <v>9781546120650</v>
      </c>
      <c r="C796" s="157" t="s">
        <v>647</v>
      </c>
      <c r="D796" s="235">
        <v>17093</v>
      </c>
      <c r="E796" s="195" t="str">
        <f>IF(VLOOKUP($B:$B,'F25 Warehouse Sale Product List'!$A:$F,6,FALSE)="","",VLOOKUP($B:$B,'F25 Warehouse Sale Product List'!$A:$F,6,FALSE))</f>
        <v/>
      </c>
      <c r="F796" s="151"/>
    </row>
    <row r="797" spans="1:6" x14ac:dyDescent="0.25">
      <c r="A797" s="164">
        <v>11093251</v>
      </c>
      <c r="B797" s="193">
        <v>9781546122609</v>
      </c>
      <c r="C797" s="157" t="s">
        <v>653</v>
      </c>
      <c r="D797" s="235">
        <v>17093</v>
      </c>
      <c r="E797" s="195" t="str">
        <f>IF(VLOOKUP($B:$B,'F25 Warehouse Sale Product List'!$A:$F,6,FALSE)="","",VLOOKUP($B:$B,'F25 Warehouse Sale Product List'!$A:$F,6,FALSE))</f>
        <v/>
      </c>
      <c r="F797" s="151"/>
    </row>
    <row r="798" spans="1:6" x14ac:dyDescent="0.25">
      <c r="A798" s="164">
        <v>57886880</v>
      </c>
      <c r="B798" s="193">
        <v>9781338790245</v>
      </c>
      <c r="C798" s="157" t="s">
        <v>663</v>
      </c>
      <c r="D798" s="235">
        <v>17094</v>
      </c>
      <c r="E798" s="195" t="str">
        <f>IF(VLOOKUP($B:$B,'F25 Warehouse Sale Product List'!$A:$F,6,FALSE)="","",VLOOKUP($B:$B,'F25 Warehouse Sale Product List'!$A:$F,6,FALSE))</f>
        <v/>
      </c>
      <c r="F798" s="151"/>
    </row>
    <row r="799" spans="1:6" x14ac:dyDescent="0.25">
      <c r="A799" s="164">
        <v>12566038</v>
      </c>
      <c r="B799" s="193">
        <v>9781338828566</v>
      </c>
      <c r="C799" s="157" t="s">
        <v>252</v>
      </c>
      <c r="D799" s="235">
        <v>17094</v>
      </c>
      <c r="E799" s="195" t="str">
        <f>IF(VLOOKUP($B:$B,'F25 Warehouse Sale Product List'!$A:$F,6,FALSE)="","",VLOOKUP($B:$B,'F25 Warehouse Sale Product List'!$A:$F,6,FALSE))</f>
        <v/>
      </c>
      <c r="F799" s="151"/>
    </row>
    <row r="800" spans="1:6" x14ac:dyDescent="0.25">
      <c r="A800" s="164">
        <v>29803832</v>
      </c>
      <c r="B800" s="193">
        <v>9781338864625</v>
      </c>
      <c r="C800" s="157" t="s">
        <v>466</v>
      </c>
      <c r="D800" s="235">
        <v>17094</v>
      </c>
      <c r="E800" s="195" t="str">
        <f>IF(VLOOKUP($B:$B,'F25 Warehouse Sale Product List'!$A:$F,6,FALSE)="","",VLOOKUP($B:$B,'F25 Warehouse Sale Product List'!$A:$F,6,FALSE))</f>
        <v/>
      </c>
      <c r="F800" s="151"/>
    </row>
    <row r="801" spans="1:6" x14ac:dyDescent="0.25">
      <c r="A801" s="164">
        <v>39846776</v>
      </c>
      <c r="B801" s="193">
        <v>9781443196970</v>
      </c>
      <c r="C801" s="157" t="s">
        <v>253</v>
      </c>
      <c r="D801" s="235">
        <v>17094</v>
      </c>
      <c r="E801" s="195" t="str">
        <f>IF(VLOOKUP($B:$B,'F25 Warehouse Sale Product List'!$A:$F,6,FALSE)="","",VLOOKUP($B:$B,'F25 Warehouse Sale Product List'!$A:$F,6,FALSE))</f>
        <v/>
      </c>
      <c r="F801" s="151"/>
    </row>
    <row r="802" spans="1:6" x14ac:dyDescent="0.25">
      <c r="A802" s="164">
        <v>42685336</v>
      </c>
      <c r="B802" s="193">
        <v>9781443198912</v>
      </c>
      <c r="C802" s="157" t="s">
        <v>141</v>
      </c>
      <c r="D802" s="235">
        <v>17094</v>
      </c>
      <c r="E802" s="195" t="str">
        <f>IF(VLOOKUP($B:$B,'F25 Warehouse Sale Product List'!$A:$F,6,FALSE)="","",VLOOKUP($B:$B,'F25 Warehouse Sale Product List'!$A:$F,6,FALSE))</f>
        <v/>
      </c>
      <c r="F802" s="151"/>
    </row>
    <row r="803" spans="1:6" x14ac:dyDescent="0.25">
      <c r="A803" s="164">
        <v>85516105</v>
      </c>
      <c r="B803" s="193">
        <v>9781039701977</v>
      </c>
      <c r="C803" s="157" t="s">
        <v>262</v>
      </c>
      <c r="D803" s="235">
        <v>17094</v>
      </c>
      <c r="E803" s="195" t="str">
        <f>IF(VLOOKUP($B:$B,'F25 Warehouse Sale Product List'!$A:$F,6,FALSE)="","",VLOOKUP($B:$B,'F25 Warehouse Sale Product List'!$A:$F,6,FALSE))</f>
        <v/>
      </c>
      <c r="F803" s="151"/>
    </row>
    <row r="804" spans="1:6" x14ac:dyDescent="0.25">
      <c r="A804" s="164">
        <v>81549498</v>
      </c>
      <c r="B804" s="193">
        <v>9780593429983</v>
      </c>
      <c r="C804" s="157" t="s">
        <v>438</v>
      </c>
      <c r="D804" s="235">
        <v>17095</v>
      </c>
      <c r="E804" s="195" t="str">
        <f>IF(VLOOKUP($B:$B,'F25 Warehouse Sale Product List'!$A:$F,6,FALSE)="","",VLOOKUP($B:$B,'F25 Warehouse Sale Product List'!$A:$F,6,FALSE))</f>
        <v/>
      </c>
      <c r="F804" s="151"/>
    </row>
    <row r="805" spans="1:6" x14ac:dyDescent="0.25">
      <c r="A805" s="164">
        <v>40270972</v>
      </c>
      <c r="B805" s="193">
        <v>9781039702073</v>
      </c>
      <c r="C805" s="157" t="s">
        <v>424</v>
      </c>
      <c r="D805" s="235">
        <v>17095</v>
      </c>
      <c r="E805" s="195" t="str">
        <f>IF(VLOOKUP($B:$B,'F25 Warehouse Sale Product List'!$A:$F,6,FALSE)="","",VLOOKUP($B:$B,'F25 Warehouse Sale Product List'!$A:$F,6,FALSE))</f>
        <v/>
      </c>
      <c r="F805" s="151"/>
    </row>
    <row r="806" spans="1:6" x14ac:dyDescent="0.25">
      <c r="A806" s="164">
        <v>85734701</v>
      </c>
      <c r="B806" s="193">
        <v>9781339030968</v>
      </c>
      <c r="C806" s="157" t="s">
        <v>469</v>
      </c>
      <c r="D806" s="235">
        <v>17095</v>
      </c>
      <c r="E806" s="195" t="str">
        <f>IF(VLOOKUP($B:$B,'F25 Warehouse Sale Product List'!$A:$F,6,FALSE)="","",VLOOKUP($B:$B,'F25 Warehouse Sale Product List'!$A:$F,6,FALSE))</f>
        <v/>
      </c>
      <c r="F806" s="151"/>
    </row>
    <row r="807" spans="1:6" x14ac:dyDescent="0.25">
      <c r="A807" s="164">
        <v>73102344</v>
      </c>
      <c r="B807" s="193">
        <v>9781443196246</v>
      </c>
      <c r="C807" s="157" t="s">
        <v>502</v>
      </c>
      <c r="D807" s="235">
        <v>17095</v>
      </c>
      <c r="E807" s="195" t="str">
        <f>IF(VLOOKUP($B:$B,'F25 Warehouse Sale Product List'!$A:$F,6,FALSE)="","",VLOOKUP($B:$B,'F25 Warehouse Sale Product List'!$A:$F,6,FALSE))</f>
        <v/>
      </c>
      <c r="F807" s="151"/>
    </row>
    <row r="808" spans="1:6" x14ac:dyDescent="0.25">
      <c r="A808" s="164">
        <v>56496098</v>
      </c>
      <c r="B808" s="193">
        <v>9781339042671</v>
      </c>
      <c r="C808" s="157" t="s">
        <v>701</v>
      </c>
      <c r="D808" s="235">
        <v>17102</v>
      </c>
      <c r="E808" s="195" t="str">
        <f>IF(VLOOKUP($B:$B,'F25 Warehouse Sale Product List'!$A:$F,6,FALSE)="","",VLOOKUP($B:$B,'F25 Warehouse Sale Product List'!$A:$F,6,FALSE))</f>
        <v/>
      </c>
      <c r="F808" s="151"/>
    </row>
    <row r="809" spans="1:6" x14ac:dyDescent="0.25">
      <c r="A809" s="164">
        <v>82659053</v>
      </c>
      <c r="B809" s="193">
        <v>9781339012520</v>
      </c>
      <c r="C809" s="157" t="s">
        <v>433</v>
      </c>
      <c r="D809" s="235">
        <v>17104</v>
      </c>
      <c r="E809" s="195" t="str">
        <f>IF(VLOOKUP($B:$B,'F25 Warehouse Sale Product List'!$A:$F,6,FALSE)="","",VLOOKUP($B:$B,'F25 Warehouse Sale Product List'!$A:$F,6,FALSE))</f>
        <v/>
      </c>
      <c r="F809" s="151"/>
    </row>
    <row r="810" spans="1:6" x14ac:dyDescent="0.25">
      <c r="A810" s="164">
        <v>10150542</v>
      </c>
      <c r="B810" s="193">
        <v>9780593353387</v>
      </c>
      <c r="C810" s="157" t="s">
        <v>256</v>
      </c>
      <c r="D810" s="235">
        <v>17104</v>
      </c>
      <c r="E810" s="195" t="str">
        <f>IF(VLOOKUP($B:$B,'F25 Warehouse Sale Product List'!$A:$F,6,FALSE)="","",VLOOKUP($B:$B,'F25 Warehouse Sale Product List'!$A:$F,6,FALSE))</f>
        <v/>
      </c>
      <c r="F810" s="151"/>
    </row>
    <row r="811" spans="1:6" x14ac:dyDescent="0.25">
      <c r="A811" s="164">
        <v>44923678</v>
      </c>
      <c r="B811" s="193">
        <v>9781339032382</v>
      </c>
      <c r="C811" s="157" t="s">
        <v>456</v>
      </c>
      <c r="D811" s="235">
        <v>17104</v>
      </c>
      <c r="E811" s="195" t="str">
        <f>IF(VLOOKUP($B:$B,'F25 Warehouse Sale Product List'!$A:$F,6,FALSE)="","",VLOOKUP($B:$B,'F25 Warehouse Sale Product List'!$A:$F,6,FALSE))</f>
        <v/>
      </c>
      <c r="F811" s="151"/>
    </row>
    <row r="812" spans="1:6" x14ac:dyDescent="0.25">
      <c r="A812" s="164">
        <v>34123175</v>
      </c>
      <c r="B812" s="193">
        <v>9781338850017</v>
      </c>
      <c r="C812" s="157" t="s">
        <v>257</v>
      </c>
      <c r="D812" s="235">
        <v>17104</v>
      </c>
      <c r="E812" s="195" t="str">
        <f>IF(VLOOKUP($B:$B,'F25 Warehouse Sale Product List'!$A:$F,6,FALSE)="","",VLOOKUP($B:$B,'F25 Warehouse Sale Product List'!$A:$F,6,FALSE))</f>
        <v/>
      </c>
      <c r="F812" s="151"/>
    </row>
    <row r="813" spans="1:6" x14ac:dyDescent="0.25">
      <c r="A813" s="164">
        <v>37177009</v>
      </c>
      <c r="B813" s="193">
        <v>9781536228106</v>
      </c>
      <c r="C813" s="157" t="s">
        <v>254</v>
      </c>
      <c r="D813" s="235">
        <v>17104</v>
      </c>
      <c r="E813" s="195" t="str">
        <f>IF(VLOOKUP($B:$B,'F25 Warehouse Sale Product List'!$A:$F,6,FALSE)="","",VLOOKUP($B:$B,'F25 Warehouse Sale Product List'!$A:$F,6,FALSE))</f>
        <v/>
      </c>
      <c r="F813" s="151"/>
    </row>
    <row r="814" spans="1:6" x14ac:dyDescent="0.25">
      <c r="A814" s="164">
        <v>72577798</v>
      </c>
      <c r="B814" s="193">
        <v>9781805441991</v>
      </c>
      <c r="C814" s="157" t="s">
        <v>255</v>
      </c>
      <c r="D814" s="235">
        <v>17104</v>
      </c>
      <c r="E814" s="195" t="str">
        <f>IF(VLOOKUP($B:$B,'F25 Warehouse Sale Product List'!$A:$F,6,FALSE)="","",VLOOKUP($B:$B,'F25 Warehouse Sale Product List'!$A:$F,6,FALSE))</f>
        <v/>
      </c>
      <c r="F814" s="151"/>
    </row>
    <row r="815" spans="1:6" x14ac:dyDescent="0.25">
      <c r="A815" s="164">
        <v>29005003</v>
      </c>
      <c r="B815" s="193">
        <v>9781338812565</v>
      </c>
      <c r="C815" s="157" t="s">
        <v>260</v>
      </c>
      <c r="D815" s="235">
        <v>17104</v>
      </c>
      <c r="E815" s="195" t="str">
        <f>IF(VLOOKUP($B:$B,'F25 Warehouse Sale Product List'!$A:$F,6,FALSE)="","",VLOOKUP($B:$B,'F25 Warehouse Sale Product List'!$A:$F,6,FALSE))</f>
        <v/>
      </c>
      <c r="F815" s="151"/>
    </row>
    <row r="816" spans="1:6" x14ac:dyDescent="0.25">
      <c r="A816" s="164">
        <v>49713692</v>
      </c>
      <c r="B816" s="193">
        <v>9781338875836</v>
      </c>
      <c r="C816" s="157" t="s">
        <v>261</v>
      </c>
      <c r="D816" s="235">
        <v>17104</v>
      </c>
      <c r="E816" s="195" t="str">
        <f>IF(VLOOKUP($B:$B,'F25 Warehouse Sale Product List'!$A:$F,6,FALSE)="","",VLOOKUP($B:$B,'F25 Warehouse Sale Product List'!$A:$F,6,FALSE))</f>
        <v/>
      </c>
      <c r="F816" s="151"/>
    </row>
    <row r="817" spans="1:6" x14ac:dyDescent="0.25">
      <c r="A817" s="164">
        <v>20802333</v>
      </c>
      <c r="B817" s="193">
        <v>9781443190015</v>
      </c>
      <c r="C817" s="157" t="s">
        <v>134</v>
      </c>
      <c r="D817" s="235">
        <v>17105</v>
      </c>
      <c r="E817" s="195" t="str">
        <f>IF(VLOOKUP($B:$B,'F25 Warehouse Sale Product List'!$A:$F,6,FALSE)="","",VLOOKUP($B:$B,'F25 Warehouse Sale Product List'!$A:$F,6,FALSE))</f>
        <v/>
      </c>
      <c r="F817" s="151"/>
    </row>
    <row r="818" spans="1:6" x14ac:dyDescent="0.25">
      <c r="A818" s="164">
        <v>28959131</v>
      </c>
      <c r="B818" s="193">
        <v>9781443194495</v>
      </c>
      <c r="C818" s="157" t="s">
        <v>462</v>
      </c>
      <c r="D818" s="235">
        <v>17105</v>
      </c>
      <c r="E818" s="195" t="str">
        <f>IF(VLOOKUP($B:$B,'F25 Warehouse Sale Product List'!$A:$F,6,FALSE)="","",VLOOKUP($B:$B,'F25 Warehouse Sale Product List'!$A:$F,6,FALSE))</f>
        <v/>
      </c>
      <c r="F818" s="151"/>
    </row>
    <row r="819" spans="1:6" x14ac:dyDescent="0.25">
      <c r="A819" s="164">
        <v>33689736</v>
      </c>
      <c r="B819" s="193">
        <v>9781443190268</v>
      </c>
      <c r="C819" s="157" t="s">
        <v>500</v>
      </c>
      <c r="D819" s="235">
        <v>17105</v>
      </c>
      <c r="E819" s="195" t="str">
        <f>IF(VLOOKUP($B:$B,'F25 Warehouse Sale Product List'!$A:$F,6,FALSE)="","",VLOOKUP($B:$B,'F25 Warehouse Sale Product List'!$A:$F,6,FALSE))</f>
        <v/>
      </c>
      <c r="F819" s="151"/>
    </row>
    <row r="820" spans="1:6" x14ac:dyDescent="0.25">
      <c r="A820" s="164">
        <v>86916130</v>
      </c>
      <c r="B820" s="193">
        <v>9781774921135</v>
      </c>
      <c r="C820" s="157" t="s">
        <v>427</v>
      </c>
      <c r="D820" s="235">
        <v>17105</v>
      </c>
      <c r="E820" s="195" t="str">
        <f>IF(VLOOKUP($B:$B,'F25 Warehouse Sale Product List'!$A:$F,6,FALSE)="","",VLOOKUP($B:$B,'F25 Warehouse Sale Product List'!$A:$F,6,FALSE))</f>
        <v/>
      </c>
      <c r="F820" s="151"/>
    </row>
    <row r="821" spans="1:6" x14ac:dyDescent="0.25">
      <c r="A821" s="164">
        <v>83455849</v>
      </c>
      <c r="B821" s="193">
        <v>9781774881811</v>
      </c>
      <c r="C821" s="157" t="s">
        <v>428</v>
      </c>
      <c r="D821" s="235">
        <v>17105</v>
      </c>
      <c r="E821" s="195" t="str">
        <f>IF(VLOOKUP($B:$B,'F25 Warehouse Sale Product List'!$A:$F,6,FALSE)="","",VLOOKUP($B:$B,'F25 Warehouse Sale Product List'!$A:$F,6,FALSE))</f>
        <v/>
      </c>
      <c r="F821" s="151"/>
    </row>
    <row r="822" spans="1:6" x14ac:dyDescent="0.25">
      <c r="A822" s="164">
        <v>73152572</v>
      </c>
      <c r="B822" s="193">
        <v>9781546170853</v>
      </c>
      <c r="C822" s="157" t="s">
        <v>492</v>
      </c>
      <c r="D822" s="235">
        <v>17105</v>
      </c>
      <c r="E822" s="195" t="str">
        <f>IF(VLOOKUP($B:$B,'F25 Warehouse Sale Product List'!$A:$F,6,FALSE)="","",VLOOKUP($B:$B,'F25 Warehouse Sale Product List'!$A:$F,6,FALSE))</f>
        <v/>
      </c>
      <c r="F822" s="151"/>
    </row>
    <row r="823" spans="1:6" x14ac:dyDescent="0.25">
      <c r="A823" s="164">
        <v>21260175</v>
      </c>
      <c r="B823" s="193">
        <v>9781546142324</v>
      </c>
      <c r="C823" s="157" t="s">
        <v>493</v>
      </c>
      <c r="D823" s="235">
        <v>17105</v>
      </c>
      <c r="E823" s="195" t="str">
        <f>IF(VLOOKUP($B:$B,'F25 Warehouse Sale Product List'!$A:$F,6,FALSE)="","",VLOOKUP($B:$B,'F25 Warehouse Sale Product List'!$A:$F,6,FALSE))</f>
        <v/>
      </c>
      <c r="F823" s="151"/>
    </row>
    <row r="824" spans="1:6" x14ac:dyDescent="0.25">
      <c r="A824" s="164">
        <v>68937191</v>
      </c>
      <c r="B824" s="193">
        <v>9781546135371</v>
      </c>
      <c r="C824" s="157" t="s">
        <v>588</v>
      </c>
      <c r="D824" s="235">
        <v>17122</v>
      </c>
      <c r="E824" s="195" t="str">
        <f>IF(VLOOKUP($B:$B,'F25 Warehouse Sale Product List'!$A:$F,6,FALSE)="","",VLOOKUP($B:$B,'F25 Warehouse Sale Product List'!$A:$F,6,FALSE))</f>
        <v/>
      </c>
      <c r="F824" s="151"/>
    </row>
    <row r="825" spans="1:6" x14ac:dyDescent="0.25">
      <c r="A825" s="164">
        <v>51621571</v>
      </c>
      <c r="B825" s="193">
        <v>9781338840704</v>
      </c>
      <c r="C825" s="157" t="s">
        <v>534</v>
      </c>
      <c r="D825" s="235">
        <v>17122</v>
      </c>
      <c r="E825" s="195" t="str">
        <f>IF(VLOOKUP($B:$B,'F25 Warehouse Sale Product List'!$A:$F,6,FALSE)="","",VLOOKUP($B:$B,'F25 Warehouse Sale Product List'!$A:$F,6,FALSE))</f>
        <v/>
      </c>
      <c r="F825" s="151"/>
    </row>
    <row r="826" spans="1:6" x14ac:dyDescent="0.25">
      <c r="A826" s="164">
        <v>39467790</v>
      </c>
      <c r="B826" s="193">
        <v>9781546109433</v>
      </c>
      <c r="C826" s="157" t="s">
        <v>503</v>
      </c>
      <c r="D826" s="235">
        <v>17122</v>
      </c>
      <c r="E826" s="195" t="str">
        <f>IF(VLOOKUP($B:$B,'F25 Warehouse Sale Product List'!$A:$F,6,FALSE)="","",VLOOKUP($B:$B,'F25 Warehouse Sale Product List'!$A:$F,6,FALSE))</f>
        <v/>
      </c>
      <c r="F826" s="151"/>
    </row>
    <row r="827" spans="1:6" x14ac:dyDescent="0.25">
      <c r="A827" s="164">
        <v>53802028</v>
      </c>
      <c r="B827" s="193" t="s">
        <v>121</v>
      </c>
      <c r="C827" s="157" t="s">
        <v>587</v>
      </c>
      <c r="D827" s="235">
        <v>17124</v>
      </c>
      <c r="E827" s="195" t="str">
        <f>IF(VLOOKUP($B:$B,'F25 Warehouse Sale Product List'!$A:$F,6,FALSE)="","",VLOOKUP($B:$B,'F25 Warehouse Sale Product List'!$A:$F,6,FALSE))</f>
        <v/>
      </c>
      <c r="F827" s="151"/>
    </row>
    <row r="828" spans="1:6" x14ac:dyDescent="0.25">
      <c r="A828" s="164">
        <v>54239167</v>
      </c>
      <c r="B828" s="193">
        <v>9781936310760</v>
      </c>
      <c r="C828" s="157" t="s">
        <v>667</v>
      </c>
      <c r="D828" s="235">
        <v>17124</v>
      </c>
      <c r="E828" s="195" t="str">
        <f>IF(VLOOKUP($B:$B,'F25 Warehouse Sale Product List'!$A:$F,6,FALSE)="","",VLOOKUP($B:$B,'F25 Warehouse Sale Product List'!$A:$F,6,FALSE))</f>
        <v/>
      </c>
      <c r="F828" s="151"/>
    </row>
    <row r="829" spans="1:6" x14ac:dyDescent="0.25">
      <c r="A829" s="164">
        <v>42241890</v>
      </c>
      <c r="B829" s="193">
        <v>9781546140450</v>
      </c>
      <c r="C829" s="157" t="s">
        <v>686</v>
      </c>
      <c r="D829" s="235">
        <v>17124</v>
      </c>
      <c r="E829" s="195" t="str">
        <f>IF(VLOOKUP($B:$B,'F25 Warehouse Sale Product List'!$A:$F,6,FALSE)="","",VLOOKUP($B:$B,'F25 Warehouse Sale Product List'!$A:$F,6,FALSE))</f>
        <v/>
      </c>
      <c r="F829" s="151"/>
    </row>
    <row r="830" spans="1:6" x14ac:dyDescent="0.25">
      <c r="A830" s="164">
        <v>56795287</v>
      </c>
      <c r="B830" s="193">
        <v>9781338895100</v>
      </c>
      <c r="C830" s="157" t="s">
        <v>546</v>
      </c>
      <c r="D830" s="235">
        <v>17124</v>
      </c>
      <c r="E830" s="195" t="str">
        <f>IF(VLOOKUP($B:$B,'F25 Warehouse Sale Product List'!$A:$F,6,FALSE)="","",VLOOKUP($B:$B,'F25 Warehouse Sale Product List'!$A:$F,6,FALSE))</f>
        <v/>
      </c>
      <c r="F830" s="151"/>
    </row>
    <row r="831" spans="1:6" x14ac:dyDescent="0.25">
      <c r="A831" s="164">
        <v>83258618</v>
      </c>
      <c r="B831" s="193">
        <v>9781804537541</v>
      </c>
      <c r="C831" s="157" t="s">
        <v>630</v>
      </c>
      <c r="D831" s="235">
        <v>17125</v>
      </c>
      <c r="E831" s="195" t="str">
        <f>IF(VLOOKUP($B:$B,'F25 Warehouse Sale Product List'!$A:$F,6,FALSE)="","",VLOOKUP($B:$B,'F25 Warehouse Sale Product List'!$A:$F,6,FALSE))</f>
        <v/>
      </c>
      <c r="F831" s="151"/>
    </row>
    <row r="832" spans="1:6" x14ac:dyDescent="0.25">
      <c r="A832" s="164">
        <v>42786163</v>
      </c>
      <c r="B832" s="193">
        <v>9781546138495</v>
      </c>
      <c r="C832" s="157" t="s">
        <v>633</v>
      </c>
      <c r="D832" s="235">
        <v>17125</v>
      </c>
      <c r="E832" s="195" t="str">
        <f>IF(VLOOKUP($B:$B,'F25 Warehouse Sale Product List'!$A:$F,6,FALSE)="","",VLOOKUP($B:$B,'F25 Warehouse Sale Product List'!$A:$F,6,FALSE))</f>
        <v/>
      </c>
      <c r="F832" s="151"/>
    </row>
    <row r="833" spans="1:6" x14ac:dyDescent="0.25">
      <c r="A833" s="164">
        <v>48392144</v>
      </c>
      <c r="B833" s="193">
        <v>9781604642773</v>
      </c>
      <c r="C833" s="157" t="s">
        <v>634</v>
      </c>
      <c r="D833" s="235">
        <v>17125</v>
      </c>
      <c r="E833" s="195" t="str">
        <f>IF(VLOOKUP($B:$B,'F25 Warehouse Sale Product List'!$A:$F,6,FALSE)="","",VLOOKUP($B:$B,'F25 Warehouse Sale Product List'!$A:$F,6,FALSE))</f>
        <v/>
      </c>
      <c r="F833" s="151"/>
    </row>
    <row r="834" spans="1:6" x14ac:dyDescent="0.25">
      <c r="A834" s="164">
        <v>30664318</v>
      </c>
      <c r="B834" s="193">
        <v>9781546109419</v>
      </c>
      <c r="C834" s="157" t="s">
        <v>668</v>
      </c>
      <c r="D834" s="235">
        <v>17125</v>
      </c>
      <c r="E834" s="195" t="str">
        <f>IF(VLOOKUP($B:$B,'F25 Warehouse Sale Product List'!$A:$F,6,FALSE)="","",VLOOKUP($B:$B,'F25 Warehouse Sale Product List'!$A:$F,6,FALSE))</f>
        <v/>
      </c>
      <c r="F834" s="151"/>
    </row>
    <row r="835" spans="1:6" x14ac:dyDescent="0.25">
      <c r="A835" s="164">
        <v>97479741</v>
      </c>
      <c r="B835" s="193">
        <v>9781546142997</v>
      </c>
      <c r="C835" s="157" t="s">
        <v>679</v>
      </c>
      <c r="D835" s="235">
        <v>17132</v>
      </c>
      <c r="E835" s="195" t="str">
        <f>IF(VLOOKUP($B:$B,'F25 Warehouse Sale Product List'!$A:$F,6,FALSE)="","",VLOOKUP($B:$B,'F25 Warehouse Sale Product List'!$A:$F,6,FALSE))</f>
        <v/>
      </c>
      <c r="F835" s="151"/>
    </row>
    <row r="836" spans="1:6" x14ac:dyDescent="0.25">
      <c r="A836" s="164">
        <v>98354965</v>
      </c>
      <c r="B836" s="193">
        <v>9781338858716</v>
      </c>
      <c r="C836" s="157" t="s">
        <v>498</v>
      </c>
      <c r="D836" s="235">
        <v>17133</v>
      </c>
      <c r="E836" s="195" t="str">
        <f>IF(VLOOKUP($B:$B,'F25 Warehouse Sale Product List'!$A:$F,6,FALSE)="","",VLOOKUP($B:$B,'F25 Warehouse Sale Product List'!$A:$F,6,FALSE))</f>
        <v/>
      </c>
      <c r="F836" s="151"/>
    </row>
    <row r="837" spans="1:6" x14ac:dyDescent="0.25">
      <c r="A837" s="164">
        <v>91993536</v>
      </c>
      <c r="B837" s="193">
        <v>9781338858754</v>
      </c>
      <c r="C837" s="157" t="s">
        <v>151</v>
      </c>
      <c r="D837" s="235">
        <v>17133</v>
      </c>
      <c r="E837" s="195" t="str">
        <f>IF(VLOOKUP($B:$B,'F25 Warehouse Sale Product List'!$A:$F,6,FALSE)="","",VLOOKUP($B:$B,'F25 Warehouse Sale Product List'!$A:$F,6,FALSE))</f>
        <v/>
      </c>
      <c r="F837" s="151"/>
    </row>
    <row r="838" spans="1:6" x14ac:dyDescent="0.25">
      <c r="A838" s="164">
        <v>88706009</v>
      </c>
      <c r="B838" s="193">
        <v>9781546154273</v>
      </c>
      <c r="C838" s="157" t="s">
        <v>580</v>
      </c>
      <c r="D838" s="235">
        <v>17134</v>
      </c>
      <c r="E838" s="195" t="str">
        <f>IF(VLOOKUP($B:$B,'F25 Warehouse Sale Product List'!$A:$F,6,FALSE)="","",VLOOKUP($B:$B,'F25 Warehouse Sale Product List'!$A:$F,6,FALSE))</f>
        <v/>
      </c>
      <c r="F838" s="151"/>
    </row>
    <row r="839" spans="1:6" x14ac:dyDescent="0.25">
      <c r="A839" s="164">
        <v>82491293</v>
      </c>
      <c r="B839" s="193">
        <v>9781546142768</v>
      </c>
      <c r="C839" s="157" t="s">
        <v>624</v>
      </c>
      <c r="D839" s="235">
        <v>17134</v>
      </c>
      <c r="E839" s="195" t="str">
        <f>IF(VLOOKUP($B:$B,'F25 Warehouse Sale Product List'!$A:$F,6,FALSE)="","",VLOOKUP($B:$B,'F25 Warehouse Sale Product List'!$A:$F,6,FALSE))</f>
        <v/>
      </c>
      <c r="F839" s="151"/>
    </row>
    <row r="840" spans="1:6" x14ac:dyDescent="0.25">
      <c r="A840" s="164">
        <v>89229441</v>
      </c>
      <c r="B840" s="193">
        <v>9781804536513</v>
      </c>
      <c r="C840" s="157" t="s">
        <v>652</v>
      </c>
      <c r="D840" s="235">
        <v>17134</v>
      </c>
      <c r="E840" s="195" t="str">
        <f>IF(VLOOKUP($B:$B,'F25 Warehouse Sale Product List'!$A:$F,6,FALSE)="","",VLOOKUP($B:$B,'F25 Warehouse Sale Product List'!$A:$F,6,FALSE))</f>
        <v/>
      </c>
      <c r="F840" s="151"/>
    </row>
    <row r="841" spans="1:6" x14ac:dyDescent="0.25">
      <c r="A841" s="164">
        <v>66134659</v>
      </c>
      <c r="B841" s="193">
        <v>9781546131274</v>
      </c>
      <c r="C841" s="157" t="s">
        <v>608</v>
      </c>
      <c r="D841" s="235">
        <v>17142</v>
      </c>
      <c r="E841" s="195" t="str">
        <f>IF(VLOOKUP($B:$B,'F25 Warehouse Sale Product List'!$A:$F,6,FALSE)="","",VLOOKUP($B:$B,'F25 Warehouse Sale Product List'!$A:$F,6,FALSE))</f>
        <v/>
      </c>
      <c r="F841" s="151"/>
    </row>
    <row r="842" spans="1:6" x14ac:dyDescent="0.25">
      <c r="A842" s="164">
        <v>59700889</v>
      </c>
      <c r="B842" s="193">
        <v>9781339028019</v>
      </c>
      <c r="C842" s="157" t="s">
        <v>592</v>
      </c>
      <c r="D842" s="235">
        <v>17142</v>
      </c>
      <c r="E842" s="195" t="str">
        <f>IF(VLOOKUP($B:$B,'F25 Warehouse Sale Product List'!$A:$F,6,FALSE)="","",VLOOKUP($B:$B,'F25 Warehouse Sale Product List'!$A:$F,6,FALSE))</f>
        <v/>
      </c>
      <c r="F842" s="151"/>
    </row>
    <row r="843" spans="1:6" x14ac:dyDescent="0.25">
      <c r="A843" s="164">
        <v>16504786</v>
      </c>
      <c r="B843" s="193">
        <v>9781546150312</v>
      </c>
      <c r="C843" s="157" t="s">
        <v>685</v>
      </c>
      <c r="D843" s="235">
        <v>17142</v>
      </c>
      <c r="E843" s="195" t="str">
        <f>IF(VLOOKUP($B:$B,'F25 Warehouse Sale Product List'!$A:$F,6,FALSE)="","",VLOOKUP($B:$B,'F25 Warehouse Sale Product List'!$A:$F,6,FALSE))</f>
        <v/>
      </c>
      <c r="F843" s="151"/>
    </row>
    <row r="844" spans="1:6" x14ac:dyDescent="0.25">
      <c r="A844" s="164">
        <v>23066694</v>
      </c>
      <c r="B844" s="193">
        <v>9781546138471</v>
      </c>
      <c r="C844" s="157" t="s">
        <v>511</v>
      </c>
      <c r="D844" s="235">
        <v>17143</v>
      </c>
      <c r="E844" s="195" t="str">
        <f>IF(VLOOKUP($B:$B,'F25 Warehouse Sale Product List'!$A:$F,6,FALSE)="","",VLOOKUP($B:$B,'F25 Warehouse Sale Product List'!$A:$F,6,FALSE))</f>
        <v/>
      </c>
      <c r="F844" s="151"/>
    </row>
    <row r="845" spans="1:6" x14ac:dyDescent="0.25">
      <c r="A845" s="164">
        <v>89530092</v>
      </c>
      <c r="B845" s="193" t="s">
        <v>520</v>
      </c>
      <c r="C845" s="157" t="s">
        <v>521</v>
      </c>
      <c r="D845" s="235">
        <v>17143</v>
      </c>
      <c r="E845" s="195" t="str">
        <f>IF(VLOOKUP($B:$B,'F25 Warehouse Sale Product List'!$A:$F,6,FALSE)="","",VLOOKUP($B:$B,'F25 Warehouse Sale Product List'!$A:$F,6,FALSE))</f>
        <v/>
      </c>
      <c r="F845" s="151"/>
    </row>
    <row r="846" spans="1:6" x14ac:dyDescent="0.25">
      <c r="A846" s="164">
        <v>52124866</v>
      </c>
      <c r="B846" s="193" t="s">
        <v>590</v>
      </c>
      <c r="C846" s="157" t="s">
        <v>591</v>
      </c>
      <c r="D846" s="235">
        <v>17143</v>
      </c>
      <c r="E846" s="195" t="str">
        <f>IF(VLOOKUP($B:$B,'F25 Warehouse Sale Product List'!$A:$F,6,FALSE)="","",VLOOKUP($B:$B,'F25 Warehouse Sale Product List'!$A:$F,6,FALSE))</f>
        <v/>
      </c>
      <c r="F846" s="151"/>
    </row>
    <row r="847" spans="1:6" x14ac:dyDescent="0.25">
      <c r="A847" s="164">
        <v>39053148</v>
      </c>
      <c r="B847" s="193">
        <v>9781956403909</v>
      </c>
      <c r="C847" s="157" t="s">
        <v>658</v>
      </c>
      <c r="D847" s="235">
        <v>17143</v>
      </c>
      <c r="E847" s="195" t="str">
        <f>IF(VLOOKUP($B:$B,'F25 Warehouse Sale Product List'!$A:$F,6,FALSE)="","",VLOOKUP($B:$B,'F25 Warehouse Sale Product List'!$A:$F,6,FALSE))</f>
        <v/>
      </c>
      <c r="F847" s="151"/>
    </row>
    <row r="848" spans="1:6" x14ac:dyDescent="0.25">
      <c r="A848" s="164">
        <v>14808111</v>
      </c>
      <c r="B848" s="193">
        <v>9781964487038</v>
      </c>
      <c r="C848" s="157" t="s">
        <v>614</v>
      </c>
      <c r="D848" s="235">
        <v>17143</v>
      </c>
      <c r="E848" s="195" t="str">
        <f>IF(VLOOKUP($B:$B,'F25 Warehouse Sale Product List'!$A:$F,6,FALSE)="","",VLOOKUP($B:$B,'F25 Warehouse Sale Product List'!$A:$F,6,FALSE))</f>
        <v/>
      </c>
      <c r="F848" s="151"/>
    </row>
    <row r="849" spans="1:6" x14ac:dyDescent="0.25">
      <c r="A849" s="164">
        <v>83001190</v>
      </c>
      <c r="B849" s="193">
        <v>9781546120391</v>
      </c>
      <c r="C849" s="157" t="s">
        <v>665</v>
      </c>
      <c r="D849" s="235">
        <v>17144</v>
      </c>
      <c r="E849" s="195" t="str">
        <f>IF(VLOOKUP($B:$B,'F25 Warehouse Sale Product List'!$A:$F,6,FALSE)="","",VLOOKUP($B:$B,'F25 Warehouse Sale Product List'!$A:$F,6,FALSE))</f>
        <v/>
      </c>
      <c r="F849" s="151"/>
    </row>
    <row r="850" spans="1:6" x14ac:dyDescent="0.25">
      <c r="A850" s="164">
        <v>13067211</v>
      </c>
      <c r="B850" s="193">
        <v>9781546109402</v>
      </c>
      <c r="C850" s="157" t="s">
        <v>589</v>
      </c>
      <c r="D850" s="235">
        <v>17144</v>
      </c>
      <c r="E850" s="195" t="str">
        <f>IF(VLOOKUP($B:$B,'F25 Warehouse Sale Product List'!$A:$F,6,FALSE)="","",VLOOKUP($B:$B,'F25 Warehouse Sale Product List'!$A:$F,6,FALSE))</f>
        <v/>
      </c>
      <c r="F850" s="151"/>
    </row>
    <row r="851" spans="1:6" x14ac:dyDescent="0.25">
      <c r="A851" s="164">
        <v>76981953</v>
      </c>
      <c r="B851" s="193">
        <v>9781546138419</v>
      </c>
      <c r="C851" s="157" t="s">
        <v>639</v>
      </c>
      <c r="D851" s="235">
        <v>17144</v>
      </c>
      <c r="E851" s="195" t="str">
        <f>IF(VLOOKUP($B:$B,'F25 Warehouse Sale Product List'!$A:$F,6,FALSE)="","",VLOOKUP($B:$B,'F25 Warehouse Sale Product List'!$A:$F,6,FALSE))</f>
        <v/>
      </c>
      <c r="F851" s="151"/>
    </row>
    <row r="852" spans="1:6" x14ac:dyDescent="0.25">
      <c r="A852" s="164">
        <v>87644228</v>
      </c>
      <c r="B852" s="193">
        <v>9781546120643</v>
      </c>
      <c r="C852" s="157" t="s">
        <v>649</v>
      </c>
      <c r="D852" s="235">
        <v>17144</v>
      </c>
      <c r="E852" s="195" t="str">
        <f>IF(VLOOKUP($B:$B,'F25 Warehouse Sale Product List'!$A:$F,6,FALSE)="","",VLOOKUP($B:$B,'F25 Warehouse Sale Product List'!$A:$F,6,FALSE))</f>
        <v/>
      </c>
      <c r="F852" s="151"/>
    </row>
    <row r="853" spans="1:6" x14ac:dyDescent="0.25">
      <c r="A853" s="164">
        <v>93440962</v>
      </c>
      <c r="B853" s="193">
        <v>9781546412014</v>
      </c>
      <c r="C853" s="157" t="s">
        <v>610</v>
      </c>
      <c r="D853" s="235">
        <v>17144</v>
      </c>
      <c r="E853" s="195" t="str">
        <f>IF(VLOOKUP($B:$B,'F25 Warehouse Sale Product List'!$A:$F,6,FALSE)="","",VLOOKUP($B:$B,'F25 Warehouse Sale Product List'!$A:$F,6,FALSE))</f>
        <v/>
      </c>
      <c r="F853" s="151"/>
    </row>
    <row r="854" spans="1:6" x14ac:dyDescent="0.25">
      <c r="A854" s="164">
        <v>53491699</v>
      </c>
      <c r="B854" s="193">
        <v>9781339046518</v>
      </c>
      <c r="C854" s="157" t="s">
        <v>595</v>
      </c>
      <c r="D854" s="235">
        <v>17144</v>
      </c>
      <c r="E854" s="195" t="str">
        <f>IF(VLOOKUP($B:$B,'F25 Warehouse Sale Product List'!$A:$F,6,FALSE)="","",VLOOKUP($B:$B,'F25 Warehouse Sale Product List'!$A:$F,6,FALSE))</f>
        <v/>
      </c>
      <c r="F854" s="151"/>
    </row>
    <row r="855" spans="1:6" x14ac:dyDescent="0.25">
      <c r="A855" s="164">
        <v>37808267</v>
      </c>
      <c r="B855" s="193">
        <v>9781604642599</v>
      </c>
      <c r="C855" s="157" t="s">
        <v>620</v>
      </c>
      <c r="D855" s="235">
        <v>17152</v>
      </c>
      <c r="E855" s="195" t="str">
        <f>IF(VLOOKUP($B:$B,'F25 Warehouse Sale Product List'!$A:$F,6,FALSE)="","",VLOOKUP($B:$B,'F25 Warehouse Sale Product List'!$A:$F,6,FALSE))</f>
        <v/>
      </c>
      <c r="F855" s="151"/>
    </row>
    <row r="856" spans="1:6" x14ac:dyDescent="0.25">
      <c r="A856" s="164">
        <v>81533417</v>
      </c>
      <c r="B856" s="193">
        <v>9781338890297</v>
      </c>
      <c r="C856" s="157" t="s">
        <v>593</v>
      </c>
      <c r="D856" s="235">
        <v>17152</v>
      </c>
      <c r="E856" s="195" t="str">
        <f>IF(VLOOKUP($B:$B,'F25 Warehouse Sale Product List'!$A:$F,6,FALSE)="","",VLOOKUP($B:$B,'F25 Warehouse Sale Product List'!$A:$F,6,FALSE))</f>
        <v/>
      </c>
      <c r="F856" s="151"/>
    </row>
    <row r="857" spans="1:6" x14ac:dyDescent="0.25">
      <c r="A857" s="164">
        <v>76449832</v>
      </c>
      <c r="B857" s="193">
        <v>9781546119050</v>
      </c>
      <c r="C857" s="157" t="s">
        <v>535</v>
      </c>
      <c r="D857" s="235">
        <v>17152</v>
      </c>
      <c r="E857" s="195" t="str">
        <f>IF(VLOOKUP($B:$B,'F25 Warehouse Sale Product List'!$A:$F,6,FALSE)="","",VLOOKUP($B:$B,'F25 Warehouse Sale Product List'!$A:$F,6,FALSE))</f>
        <v/>
      </c>
      <c r="F857" s="151"/>
    </row>
    <row r="858" spans="1:6" x14ac:dyDescent="0.25">
      <c r="A858" s="164">
        <v>97558360</v>
      </c>
      <c r="B858" s="193">
        <v>9781907083440</v>
      </c>
      <c r="C858" s="157" t="s">
        <v>581</v>
      </c>
      <c r="D858" s="235">
        <v>17153</v>
      </c>
      <c r="E858" s="195" t="str">
        <f>IF(VLOOKUP($B:$B,'F25 Warehouse Sale Product List'!$A:$F,6,FALSE)="","",VLOOKUP($B:$B,'F25 Warehouse Sale Product List'!$A:$F,6,FALSE))</f>
        <v/>
      </c>
      <c r="F858" s="151"/>
    </row>
    <row r="859" spans="1:6" x14ac:dyDescent="0.25">
      <c r="A859" s="164">
        <v>35824915</v>
      </c>
      <c r="B859" s="193">
        <v>9781039701502</v>
      </c>
      <c r="C859" s="157" t="s">
        <v>625</v>
      </c>
      <c r="D859" s="235">
        <v>17154</v>
      </c>
      <c r="E859" s="195" t="str">
        <f>IF(VLOOKUP($B:$B,'F25 Warehouse Sale Product List'!$A:$F,6,FALSE)="","",VLOOKUP($B:$B,'F25 Warehouse Sale Product List'!$A:$F,6,FALSE))</f>
        <v/>
      </c>
      <c r="F859" s="151"/>
    </row>
    <row r="860" spans="1:6" x14ac:dyDescent="0.25">
      <c r="A860" s="164">
        <v>17211266</v>
      </c>
      <c r="B860" s="193">
        <v>9781804536421</v>
      </c>
      <c r="C860" s="157" t="s">
        <v>628</v>
      </c>
      <c r="D860" s="235">
        <v>17154</v>
      </c>
      <c r="E860" s="195" t="str">
        <f>IF(VLOOKUP($B:$B,'F25 Warehouse Sale Product List'!$A:$F,6,FALSE)="","",VLOOKUP($B:$B,'F25 Warehouse Sale Product List'!$A:$F,6,FALSE))</f>
        <v/>
      </c>
      <c r="F860" s="151"/>
    </row>
    <row r="861" spans="1:6" x14ac:dyDescent="0.25">
      <c r="A861" s="164">
        <v>69178375</v>
      </c>
      <c r="B861" s="193">
        <v>9781936310746</v>
      </c>
      <c r="C861" s="157" t="s">
        <v>629</v>
      </c>
      <c r="D861" s="235">
        <v>17154</v>
      </c>
      <c r="E861" s="195" t="str">
        <f>IF(VLOOKUP($B:$B,'F25 Warehouse Sale Product List'!$A:$F,6,FALSE)="","",VLOOKUP($B:$B,'F25 Warehouse Sale Product List'!$A:$F,6,FALSE))</f>
        <v/>
      </c>
      <c r="F861" s="151"/>
    </row>
    <row r="862" spans="1:6" x14ac:dyDescent="0.25">
      <c r="A862" s="164">
        <v>27318284</v>
      </c>
      <c r="B862" s="193">
        <v>9781339031873</v>
      </c>
      <c r="C862" s="157" t="s">
        <v>612</v>
      </c>
      <c r="D862" s="235">
        <v>17154</v>
      </c>
      <c r="E862" s="195" t="str">
        <f>IF(VLOOKUP($B:$B,'F25 Warehouse Sale Product List'!$A:$F,6,FALSE)="","",VLOOKUP($B:$B,'F25 Warehouse Sale Product List'!$A:$F,6,FALSE))</f>
        <v/>
      </c>
      <c r="F862" s="151"/>
    </row>
    <row r="863" spans="1:6" x14ac:dyDescent="0.25">
      <c r="A863" s="164">
        <v>71365218</v>
      </c>
      <c r="B863" s="193">
        <v>9781338888010</v>
      </c>
      <c r="C863" s="157" t="s">
        <v>484</v>
      </c>
      <c r="D863" s="235">
        <v>17154</v>
      </c>
      <c r="E863" s="195" t="str">
        <f>IF(VLOOKUP($B:$B,'F25 Warehouse Sale Product List'!$A:$F,6,FALSE)="","",VLOOKUP($B:$B,'F25 Warehouse Sale Product List'!$A:$F,6,FALSE))</f>
        <v/>
      </c>
      <c r="F863" s="151"/>
    </row>
    <row r="864" spans="1:6" x14ac:dyDescent="0.25">
      <c r="A864" s="164">
        <v>63393843</v>
      </c>
      <c r="B864" s="193">
        <v>9781546122678</v>
      </c>
      <c r="C864" s="157" t="s">
        <v>501</v>
      </c>
      <c r="D864" s="235">
        <v>17155</v>
      </c>
      <c r="E864" s="195" t="str">
        <f>IF(VLOOKUP($B:$B,'F25 Warehouse Sale Product List'!$A:$F,6,FALSE)="","",VLOOKUP($B:$B,'F25 Warehouse Sale Product List'!$A:$F,6,FALSE))</f>
        <v/>
      </c>
      <c r="F864" s="151"/>
    </row>
    <row r="865" spans="1:6" x14ac:dyDescent="0.25">
      <c r="A865" s="164">
        <v>54427815</v>
      </c>
      <c r="B865" s="193">
        <v>9781443197267</v>
      </c>
      <c r="C865" s="157" t="s">
        <v>544</v>
      </c>
      <c r="D865" s="235">
        <v>17155</v>
      </c>
      <c r="E865" s="195" t="str">
        <f>IF(VLOOKUP($B:$B,'F25 Warehouse Sale Product List'!$A:$F,6,FALSE)="","",VLOOKUP($B:$B,'F25 Warehouse Sale Product List'!$A:$F,6,FALSE))</f>
        <v/>
      </c>
      <c r="F865" s="151"/>
    </row>
    <row r="866" spans="1:6" x14ac:dyDescent="0.25">
      <c r="A866" s="164">
        <v>42760261</v>
      </c>
      <c r="B866" s="193">
        <v>9781338850031</v>
      </c>
      <c r="C866" s="157" t="s">
        <v>655</v>
      </c>
      <c r="D866" s="235">
        <v>17155</v>
      </c>
      <c r="E866" s="195" t="str">
        <f>IF(VLOOKUP($B:$B,'F25 Warehouse Sale Product List'!$A:$F,6,FALSE)="","",VLOOKUP($B:$B,'F25 Warehouse Sale Product List'!$A:$F,6,FALSE))</f>
        <v/>
      </c>
      <c r="F866" s="151"/>
    </row>
    <row r="867" spans="1:6" x14ac:dyDescent="0.25">
      <c r="A867" s="164">
        <v>66106636</v>
      </c>
      <c r="B867" s="193">
        <v>9781546109938</v>
      </c>
      <c r="C867" s="157" t="s">
        <v>545</v>
      </c>
      <c r="D867" s="235">
        <v>17155</v>
      </c>
      <c r="E867" s="195" t="str">
        <f>IF(VLOOKUP($B:$B,'F25 Warehouse Sale Product List'!$A:$F,6,FALSE)="","",VLOOKUP($B:$B,'F25 Warehouse Sale Product List'!$A:$F,6,FALSE))</f>
        <v/>
      </c>
      <c r="F867" s="151"/>
    </row>
    <row r="868" spans="1:6" x14ac:dyDescent="0.25">
      <c r="A868" s="164">
        <v>33886050</v>
      </c>
      <c r="B868" s="193">
        <v>9781338895070</v>
      </c>
      <c r="C868" s="157" t="s">
        <v>170</v>
      </c>
      <c r="D868" s="235">
        <v>17155</v>
      </c>
      <c r="E868" s="195" t="str">
        <f>IF(VLOOKUP($B:$B,'F25 Warehouse Sale Product List'!$A:$F,6,FALSE)="","",VLOOKUP($B:$B,'F25 Warehouse Sale Product List'!$A:$F,6,FALSE))</f>
        <v/>
      </c>
      <c r="F868" s="151"/>
    </row>
    <row r="869" spans="1:6" x14ac:dyDescent="0.25">
      <c r="A869" s="164">
        <v>72877004</v>
      </c>
      <c r="B869" s="193">
        <v>9781546114635</v>
      </c>
      <c r="C869" s="157" t="s">
        <v>635</v>
      </c>
      <c r="D869" s="235">
        <v>17162</v>
      </c>
      <c r="E869" s="195" t="str">
        <f>IF(VLOOKUP($B:$B,'F25 Warehouse Sale Product List'!$A:$F,6,FALSE)="","",VLOOKUP($B:$B,'F25 Warehouse Sale Product List'!$A:$F,6,FALSE))</f>
        <v/>
      </c>
      <c r="F869" s="151"/>
    </row>
    <row r="870" spans="1:6" x14ac:dyDescent="0.25">
      <c r="A870" s="164">
        <v>38794752</v>
      </c>
      <c r="B870" s="193">
        <v>9781546137665</v>
      </c>
      <c r="C870" s="157" t="s">
        <v>594</v>
      </c>
      <c r="D870" s="235">
        <v>17162</v>
      </c>
      <c r="E870" s="195" t="str">
        <f>IF(VLOOKUP($B:$B,'F25 Warehouse Sale Product List'!$A:$F,6,FALSE)="","",VLOOKUP($B:$B,'F25 Warehouse Sale Product List'!$A:$F,6,FALSE))</f>
        <v/>
      </c>
      <c r="F870" s="151"/>
    </row>
    <row r="871" spans="1:6" x14ac:dyDescent="0.25">
      <c r="A871" s="164">
        <v>28697932</v>
      </c>
      <c r="B871" s="193">
        <v>9781546109457</v>
      </c>
      <c r="C871" s="157" t="s">
        <v>596</v>
      </c>
      <c r="D871" s="235">
        <v>17162</v>
      </c>
      <c r="E871" s="195" t="str">
        <f>IF(VLOOKUP($B:$B,'F25 Warehouse Sale Product List'!$A:$F,6,FALSE)="","",VLOOKUP($B:$B,'F25 Warehouse Sale Product List'!$A:$F,6,FALSE))</f>
        <v/>
      </c>
      <c r="F871" s="151"/>
    </row>
    <row r="872" spans="1:6" x14ac:dyDescent="0.25">
      <c r="A872" s="164">
        <v>29500823</v>
      </c>
      <c r="B872" s="193">
        <v>9781546138501</v>
      </c>
      <c r="C872" s="157" t="s">
        <v>615</v>
      </c>
      <c r="D872" s="235">
        <v>17162</v>
      </c>
      <c r="E872" s="195" t="str">
        <f>IF(VLOOKUP($B:$B,'F25 Warehouse Sale Product List'!$A:$F,6,FALSE)="","",VLOOKUP($B:$B,'F25 Warehouse Sale Product List'!$A:$F,6,FALSE))</f>
        <v/>
      </c>
      <c r="F872" s="151"/>
    </row>
    <row r="873" spans="1:6" x14ac:dyDescent="0.25">
      <c r="A873" s="164">
        <v>21553608</v>
      </c>
      <c r="B873" s="193">
        <v>9781039707627</v>
      </c>
      <c r="C873" s="157" t="s">
        <v>603</v>
      </c>
      <c r="D873" s="235">
        <v>17164</v>
      </c>
      <c r="E873" s="195" t="str">
        <f>IF(VLOOKUP($B:$B,'F25 Warehouse Sale Product List'!$A:$F,6,FALSE)="","",VLOOKUP($B:$B,'F25 Warehouse Sale Product List'!$A:$F,6,FALSE))</f>
        <v/>
      </c>
      <c r="F873" s="151"/>
    </row>
    <row r="874" spans="1:6" x14ac:dyDescent="0.25">
      <c r="A874" s="164">
        <v>83574673</v>
      </c>
      <c r="B874" s="193">
        <v>9781546131571</v>
      </c>
      <c r="C874" s="157" t="s">
        <v>677</v>
      </c>
      <c r="D874" s="235">
        <v>17164</v>
      </c>
      <c r="E874" s="195" t="str">
        <f>IF(VLOOKUP($B:$B,'F25 Warehouse Sale Product List'!$A:$F,6,FALSE)="","",VLOOKUP($B:$B,'F25 Warehouse Sale Product List'!$A:$F,6,FALSE))</f>
        <v/>
      </c>
      <c r="F874" s="151"/>
    </row>
    <row r="875" spans="1:6" x14ac:dyDescent="0.25">
      <c r="A875" s="164">
        <v>73886506</v>
      </c>
      <c r="B875" s="193">
        <v>9781804537428</v>
      </c>
      <c r="C875" s="157" t="s">
        <v>536</v>
      </c>
      <c r="D875" s="235">
        <v>17164</v>
      </c>
      <c r="E875" s="195" t="str">
        <f>IF(VLOOKUP($B:$B,'F25 Warehouse Sale Product List'!$A:$F,6,FALSE)="","",VLOOKUP($B:$B,'F25 Warehouse Sale Product List'!$A:$F,6,FALSE))</f>
        <v/>
      </c>
      <c r="F875" s="151"/>
    </row>
    <row r="876" spans="1:6" x14ac:dyDescent="0.25">
      <c r="A876" s="164">
        <v>30531344</v>
      </c>
      <c r="B876" s="193">
        <v>9781338874914</v>
      </c>
      <c r="C876" s="157" t="s">
        <v>152</v>
      </c>
      <c r="D876" s="235">
        <v>17165</v>
      </c>
      <c r="E876" s="195" t="str">
        <f>IF(VLOOKUP($B:$B,'F25 Warehouse Sale Product List'!$A:$F,6,FALSE)="","",VLOOKUP($B:$B,'F25 Warehouse Sale Product List'!$A:$F,6,FALSE))</f>
        <v/>
      </c>
      <c r="F876" s="151"/>
    </row>
    <row r="877" spans="1:6" x14ac:dyDescent="0.25">
      <c r="A877" s="164">
        <v>49625861</v>
      </c>
      <c r="B877" s="193">
        <v>9781443197731</v>
      </c>
      <c r="C877" s="157" t="s">
        <v>573</v>
      </c>
      <c r="D877" s="235">
        <v>17165</v>
      </c>
      <c r="E877" s="195" t="str">
        <f>IF(VLOOKUP($B:$B,'F25 Warehouse Sale Product List'!$A:$F,6,FALSE)="","",VLOOKUP($B:$B,'F25 Warehouse Sale Product List'!$A:$F,6,FALSE))</f>
        <v/>
      </c>
      <c r="F877" s="151"/>
    </row>
    <row r="878" spans="1:6" ht="15.75" x14ac:dyDescent="0.25">
      <c r="A878" s="164">
        <v>3585273</v>
      </c>
      <c r="B878" s="196">
        <v>3585273</v>
      </c>
      <c r="C878" s="157" t="s">
        <v>1055</v>
      </c>
      <c r="D878" s="235" t="s">
        <v>125</v>
      </c>
      <c r="E878" s="195" t="str">
        <f>IF(VLOOKUP($B:$B,'F25 Warehouse Sale Product List'!$A:$F,6,FALSE)="","",VLOOKUP($B:$B,'F25 Warehouse Sale Product List'!$A:$F,6,FALSE))</f>
        <v/>
      </c>
      <c r="F878" s="151"/>
    </row>
    <row r="879" spans="1:6" x14ac:dyDescent="0.25">
      <c r="A879" s="164">
        <v>92923572</v>
      </c>
      <c r="B879" s="193" t="s">
        <v>348</v>
      </c>
      <c r="C879" s="157" t="s">
        <v>1047</v>
      </c>
      <c r="D879" s="235" t="s">
        <v>1046</v>
      </c>
      <c r="E879" s="195" t="str">
        <f>IF(VLOOKUP($B:$B,'F25 Warehouse Sale Product List'!$A:$F,6,FALSE)="","",VLOOKUP($B:$B,'F25 Warehouse Sale Product List'!$A:$F,6,FALSE))</f>
        <v/>
      </c>
      <c r="F879" s="151"/>
    </row>
    <row r="880" spans="1:6" x14ac:dyDescent="0.25">
      <c r="A880" s="164">
        <v>62830588</v>
      </c>
      <c r="B880" s="193" t="s">
        <v>349</v>
      </c>
      <c r="C880" s="157" t="s">
        <v>1048</v>
      </c>
      <c r="D880" s="235" t="s">
        <v>1046</v>
      </c>
      <c r="E880" s="195" t="str">
        <f>IF(VLOOKUP($B:$B,'F25 Warehouse Sale Product List'!$A:$F,6,FALSE)="","",VLOOKUP($B:$B,'F25 Warehouse Sale Product List'!$A:$F,6,FALSE))</f>
        <v/>
      </c>
      <c r="F880" s="151"/>
    </row>
    <row r="881" spans="1:6" x14ac:dyDescent="0.25">
      <c r="A881" s="164">
        <v>10941216</v>
      </c>
      <c r="B881" s="193">
        <v>9781039710047</v>
      </c>
      <c r="C881" s="157" t="s">
        <v>239</v>
      </c>
      <c r="D881" s="235" t="s">
        <v>1046</v>
      </c>
      <c r="E881" s="195" t="str">
        <f>IF(VLOOKUP($B:$B,'F25 Warehouse Sale Product List'!$A:$F,6,FALSE)="","",VLOOKUP($B:$B,'F25 Warehouse Sale Product List'!$A:$F,6,FALSE))</f>
        <v/>
      </c>
      <c r="F881" s="151"/>
    </row>
    <row r="882" spans="1:6" x14ac:dyDescent="0.25">
      <c r="A882" s="164">
        <v>74081371</v>
      </c>
      <c r="B882" s="193" t="s">
        <v>350</v>
      </c>
      <c r="C882" s="157" t="s">
        <v>351</v>
      </c>
      <c r="D882" s="235" t="s">
        <v>1046</v>
      </c>
      <c r="E882" s="195" t="str">
        <f>IF(VLOOKUP($B:$B,'F25 Warehouse Sale Product List'!$A:$F,6,FALSE)="","",VLOOKUP($B:$B,'F25 Warehouse Sale Product List'!$A:$F,6,FALSE))</f>
        <v/>
      </c>
      <c r="F882" s="151"/>
    </row>
    <row r="883" spans="1:6" x14ac:dyDescent="0.25">
      <c r="A883" s="164">
        <v>48133856</v>
      </c>
      <c r="B883" s="193">
        <v>9781339000923</v>
      </c>
      <c r="C883" s="157" t="s">
        <v>244</v>
      </c>
      <c r="D883" s="235" t="s">
        <v>1046</v>
      </c>
      <c r="E883" s="195" t="str">
        <f>IF(VLOOKUP($B:$B,'F25 Warehouse Sale Product List'!$A:$F,6,FALSE)="","",VLOOKUP($B:$B,'F25 Warehouse Sale Product List'!$A:$F,6,FALSE))</f>
        <v/>
      </c>
      <c r="F883" s="151"/>
    </row>
    <row r="884" spans="1:6" x14ac:dyDescent="0.25">
      <c r="A884" s="164">
        <v>30664313</v>
      </c>
      <c r="B884" s="193" t="s">
        <v>342</v>
      </c>
      <c r="C884" s="157" t="s">
        <v>343</v>
      </c>
      <c r="D884" s="235" t="s">
        <v>1046</v>
      </c>
      <c r="E884" s="195" t="str">
        <f>IF(VLOOKUP($B:$B,'F25 Warehouse Sale Product List'!$A:$F,6,FALSE)="","",VLOOKUP($B:$B,'F25 Warehouse Sale Product List'!$A:$F,6,FALSE))</f>
        <v/>
      </c>
      <c r="F884" s="151"/>
    </row>
    <row r="885" spans="1:6" x14ac:dyDescent="0.25">
      <c r="A885" s="164">
        <v>63647934</v>
      </c>
      <c r="B885" s="193">
        <v>9780063329546</v>
      </c>
      <c r="C885" s="157" t="s">
        <v>240</v>
      </c>
      <c r="D885" s="235" t="s">
        <v>1046</v>
      </c>
      <c r="E885" s="195" t="str">
        <f>IF(VLOOKUP($B:$B,'F25 Warehouse Sale Product List'!$A:$F,6,FALSE)="","",VLOOKUP($B:$B,'F25 Warehouse Sale Product List'!$A:$F,6,FALSE))</f>
        <v/>
      </c>
      <c r="F885" s="151"/>
    </row>
    <row r="886" spans="1:6" x14ac:dyDescent="0.25">
      <c r="A886" s="164">
        <v>18287159</v>
      </c>
      <c r="B886" s="193">
        <v>9781338829785</v>
      </c>
      <c r="C886" s="157" t="s">
        <v>338</v>
      </c>
      <c r="D886" s="235" t="s">
        <v>1046</v>
      </c>
      <c r="E886" s="195" t="str">
        <f>IF(VLOOKUP($B:$B,'F25 Warehouse Sale Product List'!$A:$F,6,FALSE)="","",VLOOKUP($B:$B,'F25 Warehouse Sale Product List'!$A:$F,6,FALSE))</f>
        <v/>
      </c>
      <c r="F886" s="151"/>
    </row>
    <row r="887" spans="1:6" x14ac:dyDescent="0.25">
      <c r="A887" s="164">
        <v>20961881</v>
      </c>
      <c r="B887" s="193">
        <v>9781338828832</v>
      </c>
      <c r="C887" s="157" t="s">
        <v>241</v>
      </c>
      <c r="D887" s="235" t="s">
        <v>1046</v>
      </c>
      <c r="E887" s="195" t="str">
        <f>IF(VLOOKUP($B:$B,'F25 Warehouse Sale Product List'!$A:$F,6,FALSE)="","",VLOOKUP($B:$B,'F25 Warehouse Sale Product List'!$A:$F,6,FALSE))</f>
        <v/>
      </c>
      <c r="F887" s="151"/>
    </row>
    <row r="888" spans="1:6" x14ac:dyDescent="0.25">
      <c r="A888" s="164">
        <v>49314345</v>
      </c>
      <c r="B888" s="193" t="s">
        <v>333</v>
      </c>
      <c r="C888" s="157" t="s">
        <v>334</v>
      </c>
      <c r="D888" s="235" t="s">
        <v>1046</v>
      </c>
      <c r="E888" s="195" t="str">
        <f>IF(VLOOKUP($B:$B,'F25 Warehouse Sale Product List'!$A:$F,6,FALSE)="","",VLOOKUP($B:$B,'F25 Warehouse Sale Product List'!$A:$F,6,FALSE))</f>
        <v/>
      </c>
      <c r="F888" s="151"/>
    </row>
    <row r="889" spans="1:6" x14ac:dyDescent="0.25">
      <c r="A889" s="164">
        <v>30535039</v>
      </c>
      <c r="B889" s="193">
        <v>9781338883077</v>
      </c>
      <c r="C889" s="157" t="s">
        <v>245</v>
      </c>
      <c r="D889" s="235" t="s">
        <v>1046</v>
      </c>
      <c r="E889" s="195" t="str">
        <f>IF(VLOOKUP($B:$B,'F25 Warehouse Sale Product List'!$A:$F,6,FALSE)="","",VLOOKUP($B:$B,'F25 Warehouse Sale Product List'!$A:$F,6,FALSE))</f>
        <v/>
      </c>
      <c r="F889" s="151"/>
    </row>
    <row r="890" spans="1:6" x14ac:dyDescent="0.25">
      <c r="A890" s="164">
        <v>66023353</v>
      </c>
      <c r="B890" s="193" t="s">
        <v>344</v>
      </c>
      <c r="C890" s="157" t="s">
        <v>345</v>
      </c>
      <c r="D890" s="235" t="s">
        <v>1046</v>
      </c>
      <c r="E890" s="195" t="str">
        <f>IF(VLOOKUP($B:$B,'F25 Warehouse Sale Product List'!$A:$F,6,FALSE)="","",VLOOKUP($B:$B,'F25 Warehouse Sale Product List'!$A:$F,6,FALSE))</f>
        <v/>
      </c>
      <c r="F890" s="151"/>
    </row>
    <row r="891" spans="1:6" x14ac:dyDescent="0.25">
      <c r="A891" s="164">
        <v>49424293</v>
      </c>
      <c r="B891" s="193">
        <v>9781443198424</v>
      </c>
      <c r="C891" s="157" t="s">
        <v>248</v>
      </c>
      <c r="D891" s="235" t="s">
        <v>1045</v>
      </c>
      <c r="E891" s="195" t="str">
        <f>IF(VLOOKUP($B:$B,'F25 Warehouse Sale Product List'!$A:$F,6,FALSE)="","",VLOOKUP($B:$B,'F25 Warehouse Sale Product List'!$A:$F,6,FALSE))</f>
        <v/>
      </c>
      <c r="F891" s="151"/>
    </row>
    <row r="892" spans="1:6" x14ac:dyDescent="0.25">
      <c r="A892" s="164">
        <v>85180914</v>
      </c>
      <c r="B892" s="193">
        <v>9781546102625</v>
      </c>
      <c r="C892" s="157" t="s">
        <v>1059</v>
      </c>
      <c r="D892" s="235" t="s">
        <v>1046</v>
      </c>
      <c r="E892" s="195" t="str">
        <f>IF(VLOOKUP($B:$B,'F25 Warehouse Sale Product List'!$A:$F,6,FALSE)="","",VLOOKUP($B:$B,'F25 Warehouse Sale Product List'!$A:$F,6,FALSE))</f>
        <v/>
      </c>
      <c r="F892" s="151"/>
    </row>
    <row r="893" spans="1:6" x14ac:dyDescent="0.25">
      <c r="A893" s="164">
        <v>72074516</v>
      </c>
      <c r="B893" s="193">
        <v>9781338762457</v>
      </c>
      <c r="C893" s="157" t="s">
        <v>246</v>
      </c>
      <c r="D893" s="235" t="s">
        <v>1046</v>
      </c>
      <c r="E893" s="195" t="str">
        <f>IF(VLOOKUP($B:$B,'F25 Warehouse Sale Product List'!$A:$F,6,FALSE)="","",VLOOKUP($B:$B,'F25 Warehouse Sale Product List'!$A:$F,6,FALSE))</f>
        <v/>
      </c>
      <c r="F893" s="151"/>
    </row>
    <row r="894" spans="1:6" x14ac:dyDescent="0.25">
      <c r="A894" s="164">
        <v>22441326</v>
      </c>
      <c r="B894" s="193">
        <v>9781039704558</v>
      </c>
      <c r="C894" s="157" t="s">
        <v>249</v>
      </c>
      <c r="D894" s="235" t="s">
        <v>1045</v>
      </c>
      <c r="E894" s="195" t="str">
        <f>IF(VLOOKUP($B:$B,'F25 Warehouse Sale Product List'!$A:$F,6,FALSE)="","",VLOOKUP($B:$B,'F25 Warehouse Sale Product List'!$A:$F,6,FALSE))</f>
        <v/>
      </c>
      <c r="F894" s="151"/>
    </row>
    <row r="895" spans="1:6" x14ac:dyDescent="0.25">
      <c r="A895" s="164">
        <v>42343207</v>
      </c>
      <c r="B895" s="193">
        <v>9781338896909</v>
      </c>
      <c r="C895" s="157" t="s">
        <v>242</v>
      </c>
      <c r="D895" s="235" t="s">
        <v>1046</v>
      </c>
      <c r="E895" s="195" t="str">
        <f>IF(VLOOKUP($B:$B,'F25 Warehouse Sale Product List'!$A:$F,6,FALSE)="","",VLOOKUP($B:$B,'F25 Warehouse Sale Product List'!$A:$F,6,FALSE))</f>
        <v/>
      </c>
      <c r="F895" s="151"/>
    </row>
    <row r="896" spans="1:6" x14ac:dyDescent="0.25">
      <c r="A896" s="164">
        <v>20734890</v>
      </c>
      <c r="B896" s="193" t="s">
        <v>346</v>
      </c>
      <c r="C896" s="157" t="s">
        <v>347</v>
      </c>
      <c r="D896" s="235" t="s">
        <v>1046</v>
      </c>
      <c r="E896" s="195" t="str">
        <f>IF(VLOOKUP($B:$B,'F25 Warehouse Sale Product List'!$A:$F,6,FALSE)="","",VLOOKUP($B:$B,'F25 Warehouse Sale Product List'!$A:$F,6,FALSE))</f>
        <v/>
      </c>
      <c r="F896" s="151"/>
    </row>
    <row r="897" spans="1:6" x14ac:dyDescent="0.25">
      <c r="A897" s="164" t="s">
        <v>1052</v>
      </c>
      <c r="B897" s="213" t="s">
        <v>1051</v>
      </c>
      <c r="C897" s="157" t="s">
        <v>1050</v>
      </c>
      <c r="D897" s="235" t="s">
        <v>1046</v>
      </c>
      <c r="E897" s="195" t="str">
        <f>IF(VLOOKUP($B:$B,'F25 Warehouse Sale Product List'!$A:$F,6,FALSE)="","",VLOOKUP($B:$B,'F25 Warehouse Sale Product List'!$A:$F,6,FALSE))</f>
        <v/>
      </c>
      <c r="F897" s="151"/>
    </row>
    <row r="898" spans="1:6" x14ac:dyDescent="0.25">
      <c r="A898" s="164">
        <v>31776452</v>
      </c>
      <c r="B898" s="193">
        <v>9781546143178</v>
      </c>
      <c r="C898" s="157" t="s">
        <v>235</v>
      </c>
      <c r="D898" s="235" t="s">
        <v>1046</v>
      </c>
      <c r="E898" s="195" t="str">
        <f>IF(VLOOKUP($B:$B,'F25 Warehouse Sale Product List'!$A:$F,6,FALSE)="","",VLOOKUP($B:$B,'F25 Warehouse Sale Product List'!$A:$F,6,FALSE))</f>
        <v/>
      </c>
      <c r="F898" s="151"/>
    </row>
    <row r="899" spans="1:6" x14ac:dyDescent="0.25">
      <c r="A899" s="164">
        <v>35127527</v>
      </c>
      <c r="B899" s="193">
        <v>9781443199810</v>
      </c>
      <c r="C899" s="157" t="s">
        <v>236</v>
      </c>
      <c r="D899" s="235" t="s">
        <v>1046</v>
      </c>
      <c r="E899" s="195" t="str">
        <f>IF(VLOOKUP($B:$B,'F25 Warehouse Sale Product List'!$A:$F,6,FALSE)="","",VLOOKUP($B:$B,'F25 Warehouse Sale Product List'!$A:$F,6,FALSE))</f>
        <v/>
      </c>
      <c r="F899" s="151"/>
    </row>
    <row r="900" spans="1:6" x14ac:dyDescent="0.25">
      <c r="A900" s="164">
        <v>81220473</v>
      </c>
      <c r="B900" s="193">
        <v>9781443198851</v>
      </c>
      <c r="C900" s="157" t="s">
        <v>237</v>
      </c>
      <c r="D900" s="235" t="s">
        <v>1046</v>
      </c>
      <c r="E900" s="195" t="str">
        <f>IF(VLOOKUP($B:$B,'F25 Warehouse Sale Product List'!$A:$F,6,FALSE)="","",VLOOKUP($B:$B,'F25 Warehouse Sale Product List'!$A:$F,6,FALSE))</f>
        <v/>
      </c>
      <c r="F900" s="151"/>
    </row>
    <row r="901" spans="1:6" x14ac:dyDescent="0.25">
      <c r="A901" s="164">
        <v>92364606</v>
      </c>
      <c r="B901" s="193">
        <v>9781338860368</v>
      </c>
      <c r="C901" s="157" t="s">
        <v>335</v>
      </c>
      <c r="D901" s="235" t="s">
        <v>1046</v>
      </c>
      <c r="E901" s="195" t="str">
        <f>IF(VLOOKUP($B:$B,'F25 Warehouse Sale Product List'!$A:$F,6,FALSE)="","",VLOOKUP($B:$B,'F25 Warehouse Sale Product List'!$A:$F,6,FALSE))</f>
        <v/>
      </c>
      <c r="F901" s="151"/>
    </row>
    <row r="902" spans="1:6" x14ac:dyDescent="0.25">
      <c r="A902" s="164">
        <v>82789691</v>
      </c>
      <c r="B902" s="193">
        <v>9781443187695</v>
      </c>
      <c r="C902" s="157" t="s">
        <v>238</v>
      </c>
      <c r="D902" s="235" t="s">
        <v>1046</v>
      </c>
      <c r="E902" s="195" t="str">
        <f>IF(VLOOKUP($B:$B,'F25 Warehouse Sale Product List'!$A:$F,6,FALSE)="","",VLOOKUP($B:$B,'F25 Warehouse Sale Product List'!$A:$F,6,FALSE))</f>
        <v/>
      </c>
      <c r="F902" s="151"/>
    </row>
    <row r="903" spans="1:6" x14ac:dyDescent="0.25">
      <c r="A903" s="164">
        <v>35575061</v>
      </c>
      <c r="B903" s="193">
        <v>9781338898613</v>
      </c>
      <c r="C903" s="157" t="s">
        <v>340</v>
      </c>
      <c r="D903" s="235" t="s">
        <v>1046</v>
      </c>
      <c r="E903" s="195" t="str">
        <f>IF(VLOOKUP($B:$B,'F25 Warehouse Sale Product List'!$A:$F,6,FALSE)="","",VLOOKUP($B:$B,'F25 Warehouse Sale Product List'!$A:$F,6,FALSE))</f>
        <v/>
      </c>
      <c r="F903" s="151"/>
    </row>
    <row r="904" spans="1:6" x14ac:dyDescent="0.25">
      <c r="A904" s="164">
        <v>72415873</v>
      </c>
      <c r="B904" s="193" t="s">
        <v>124</v>
      </c>
      <c r="C904" s="157" t="s">
        <v>352</v>
      </c>
      <c r="D904" s="235" t="s">
        <v>1046</v>
      </c>
      <c r="E904" s="195" t="str">
        <f>IF(VLOOKUP($B:$B,'F25 Warehouse Sale Product List'!$A:$F,6,FALSE)="","",VLOOKUP($B:$B,'F25 Warehouse Sale Product List'!$A:$F,6,FALSE))</f>
        <v/>
      </c>
      <c r="F904" s="151"/>
    </row>
    <row r="905" spans="1:6" x14ac:dyDescent="0.25">
      <c r="A905" s="164">
        <v>19160429</v>
      </c>
      <c r="B905" s="193">
        <v>9781443192354</v>
      </c>
      <c r="C905" s="157" t="s">
        <v>247</v>
      </c>
      <c r="D905" s="235" t="s">
        <v>1046</v>
      </c>
      <c r="E905" s="195" t="str">
        <f>IF(VLOOKUP($B:$B,'F25 Warehouse Sale Product List'!$A:$F,6,FALSE)="","",VLOOKUP($B:$B,'F25 Warehouse Sale Product List'!$A:$F,6,FALSE))</f>
        <v/>
      </c>
      <c r="F905" s="151"/>
    </row>
    <row r="906" spans="1:6" x14ac:dyDescent="0.25">
      <c r="A906" s="164">
        <v>52117552</v>
      </c>
      <c r="B906" s="193">
        <v>9781339014852</v>
      </c>
      <c r="C906" s="157" t="s">
        <v>243</v>
      </c>
      <c r="D906" s="235" t="s">
        <v>1046</v>
      </c>
      <c r="E906" s="195" t="str">
        <f>IF(VLOOKUP($B:$B,'F25 Warehouse Sale Product List'!$A:$F,6,FALSE)="","",VLOOKUP($B:$B,'F25 Warehouse Sale Product List'!$A:$F,6,FALSE))</f>
        <v/>
      </c>
      <c r="F906" s="151"/>
    </row>
  </sheetData>
  <autoFilter ref="A6:F906" xr:uid="{00000000-0009-0000-0000-000001000000}">
    <sortState xmlns:xlrd2="http://schemas.microsoft.com/office/spreadsheetml/2017/richdata2" ref="A7:F906">
      <sortCondition ref="D6:D906"/>
    </sortState>
  </autoFilter>
  <mergeCells count="5">
    <mergeCell ref="A1:B1"/>
    <mergeCell ref="D1:F1"/>
    <mergeCell ref="A2:B2"/>
    <mergeCell ref="E2:F2"/>
    <mergeCell ref="A3:B3"/>
  </mergeCells>
  <phoneticPr fontId="18" type="noConversion"/>
  <conditionalFormatting sqref="A1:A1048576">
    <cfRule type="duplicateValues" dxfId="24" priority="4"/>
    <cfRule type="duplicateValues" dxfId="23" priority="6"/>
  </conditionalFormatting>
  <conditionalFormatting sqref="A6">
    <cfRule type="duplicateValues" dxfId="22" priority="532"/>
  </conditionalFormatting>
  <conditionalFormatting sqref="A10:A18">
    <cfRule type="duplicateValues" dxfId="21" priority="7"/>
    <cfRule type="duplicateValues" dxfId="20" priority="8"/>
    <cfRule type="duplicateValues" dxfId="19" priority="9"/>
    <cfRule type="duplicateValues" dxfId="18" priority="10"/>
  </conditionalFormatting>
  <conditionalFormatting sqref="A19:A25 A8:A9">
    <cfRule type="duplicateValues" dxfId="17" priority="12"/>
    <cfRule type="duplicateValues" dxfId="16" priority="13"/>
    <cfRule type="duplicateValues" dxfId="15" priority="14"/>
    <cfRule type="duplicateValues" dxfId="14" priority="15"/>
  </conditionalFormatting>
  <conditionalFormatting sqref="A26:A906 A7">
    <cfRule type="duplicateValues" dxfId="13" priority="698"/>
    <cfRule type="duplicateValues" dxfId="12" priority="699"/>
    <cfRule type="duplicateValues" dxfId="11" priority="700"/>
  </conditionalFormatting>
  <conditionalFormatting sqref="A26:A1048576 A1:A7">
    <cfRule type="duplicateValues" dxfId="10" priority="28"/>
  </conditionalFormatting>
  <conditionalFormatting sqref="A907:A1048576 A1:A2">
    <cfRule type="duplicateValues" dxfId="9" priority="42"/>
  </conditionalFormatting>
  <conditionalFormatting sqref="A907:A1048576 A1:A6">
    <cfRule type="duplicateValues" dxfId="8" priority="39"/>
    <cfRule type="duplicateValues" dxfId="7" priority="41"/>
  </conditionalFormatting>
  <conditionalFormatting sqref="B1:B6 B8:B1048576">
    <cfRule type="duplicateValues" dxfId="6" priority="5"/>
  </conditionalFormatting>
  <conditionalFormatting sqref="B1:B1048576">
    <cfRule type="duplicateValues" dxfId="5" priority="1"/>
    <cfRule type="duplicateValues" dxfId="4" priority="2"/>
  </conditionalFormatting>
  <conditionalFormatting sqref="B7">
    <cfRule type="duplicateValues" dxfId="3" priority="3"/>
  </conditionalFormatting>
  <conditionalFormatting sqref="C10:C18">
    <cfRule type="duplicateValues" dxfId="2" priority="11"/>
  </conditionalFormatting>
  <conditionalFormatting sqref="C19:C25 C8:C9">
    <cfRule type="duplicateValues" dxfId="1" priority="16"/>
  </conditionalFormatting>
  <conditionalFormatting sqref="C26:C906 C7">
    <cfRule type="duplicateValues" dxfId="0" priority="718"/>
  </conditionalFormatting>
  <pageMargins left="0.23622047244094499" right="0.23622047244094499" top="0.74803149606299202" bottom="0.55118110236220497" header="0.31496062992126" footer="0.31496062992126"/>
  <pageSetup scale="93" orientation="portrait" r:id="rId1"/>
  <headerFooter>
    <oddHeader>&amp;C&amp;16PICK SHEET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F49"/>
  <sheetViews>
    <sheetView showGridLines="0" view="pageLayout" topLeftCell="A6" zoomScale="97" zoomScaleNormal="100" zoomScalePageLayoutView="97" workbookViewId="0">
      <selection activeCell="B28" sqref="B28"/>
    </sheetView>
  </sheetViews>
  <sheetFormatPr defaultRowHeight="12.75" x14ac:dyDescent="0.2"/>
  <cols>
    <col min="1" max="1" width="12.28515625" style="17" customWidth="1"/>
    <col min="2" max="2" width="29.7109375" style="17" customWidth="1"/>
    <col min="3" max="3" width="9.140625" style="17" customWidth="1"/>
    <col min="4" max="4" width="11" style="17" customWidth="1"/>
    <col min="5" max="5" width="10.7109375" style="17" customWidth="1"/>
    <col min="6" max="6" width="15.5703125" style="17" customWidth="1"/>
    <col min="7" max="12" width="9.140625" style="17" customWidth="1"/>
    <col min="13" max="248" width="9.28515625" style="17"/>
    <col min="249" max="249" width="12.28515625" style="17" customWidth="1"/>
    <col min="250" max="250" width="29.7109375" style="17" customWidth="1"/>
    <col min="251" max="251" width="9.140625" style="17" customWidth="1"/>
    <col min="252" max="252" width="11" style="17" customWidth="1"/>
    <col min="253" max="253" width="10.7109375" style="17" customWidth="1"/>
    <col min="254" max="254" width="16" style="17" customWidth="1"/>
    <col min="255" max="268" width="9.140625" style="17" customWidth="1"/>
    <col min="269" max="504" width="9.28515625" style="17"/>
    <col min="505" max="505" width="12.28515625" style="17" customWidth="1"/>
    <col min="506" max="506" width="29.7109375" style="17" customWidth="1"/>
    <col min="507" max="507" width="9.140625" style="17" customWidth="1"/>
    <col min="508" max="508" width="11" style="17" customWidth="1"/>
    <col min="509" max="509" width="10.7109375" style="17" customWidth="1"/>
    <col min="510" max="510" width="16" style="17" customWidth="1"/>
    <col min="511" max="524" width="9.140625" style="17" customWidth="1"/>
    <col min="525" max="760" width="9.28515625" style="17"/>
    <col min="761" max="761" width="12.28515625" style="17" customWidth="1"/>
    <col min="762" max="762" width="29.7109375" style="17" customWidth="1"/>
    <col min="763" max="763" width="9.140625" style="17" customWidth="1"/>
    <col min="764" max="764" width="11" style="17" customWidth="1"/>
    <col min="765" max="765" width="10.7109375" style="17" customWidth="1"/>
    <col min="766" max="766" width="16" style="17" customWidth="1"/>
    <col min="767" max="780" width="9.140625" style="17" customWidth="1"/>
    <col min="781" max="1016" width="9.28515625" style="17"/>
    <col min="1017" max="1017" width="12.28515625" style="17" customWidth="1"/>
    <col min="1018" max="1018" width="29.7109375" style="17" customWidth="1"/>
    <col min="1019" max="1019" width="9.140625" style="17" customWidth="1"/>
    <col min="1020" max="1020" width="11" style="17" customWidth="1"/>
    <col min="1021" max="1021" width="10.7109375" style="17" customWidth="1"/>
    <col min="1022" max="1022" width="16" style="17" customWidth="1"/>
    <col min="1023" max="1036" width="9.140625" style="17" customWidth="1"/>
    <col min="1037" max="1272" width="9.28515625" style="17"/>
    <col min="1273" max="1273" width="12.28515625" style="17" customWidth="1"/>
    <col min="1274" max="1274" width="29.7109375" style="17" customWidth="1"/>
    <col min="1275" max="1275" width="9.140625" style="17" customWidth="1"/>
    <col min="1276" max="1276" width="11" style="17" customWidth="1"/>
    <col min="1277" max="1277" width="10.7109375" style="17" customWidth="1"/>
    <col min="1278" max="1278" width="16" style="17" customWidth="1"/>
    <col min="1279" max="1292" width="9.140625" style="17" customWidth="1"/>
    <col min="1293" max="1528" width="9.28515625" style="17"/>
    <col min="1529" max="1529" width="12.28515625" style="17" customWidth="1"/>
    <col min="1530" max="1530" width="29.7109375" style="17" customWidth="1"/>
    <col min="1531" max="1531" width="9.140625" style="17" customWidth="1"/>
    <col min="1532" max="1532" width="11" style="17" customWidth="1"/>
    <col min="1533" max="1533" width="10.7109375" style="17" customWidth="1"/>
    <col min="1534" max="1534" width="16" style="17" customWidth="1"/>
    <col min="1535" max="1548" width="9.140625" style="17" customWidth="1"/>
    <col min="1549" max="1784" width="9.28515625" style="17"/>
    <col min="1785" max="1785" width="12.28515625" style="17" customWidth="1"/>
    <col min="1786" max="1786" width="29.7109375" style="17" customWidth="1"/>
    <col min="1787" max="1787" width="9.140625" style="17" customWidth="1"/>
    <col min="1788" max="1788" width="11" style="17" customWidth="1"/>
    <col min="1789" max="1789" width="10.7109375" style="17" customWidth="1"/>
    <col min="1790" max="1790" width="16" style="17" customWidth="1"/>
    <col min="1791" max="1804" width="9.140625" style="17" customWidth="1"/>
    <col min="1805" max="2040" width="9.28515625" style="17"/>
    <col min="2041" max="2041" width="12.28515625" style="17" customWidth="1"/>
    <col min="2042" max="2042" width="29.7109375" style="17" customWidth="1"/>
    <col min="2043" max="2043" width="9.140625" style="17" customWidth="1"/>
    <col min="2044" max="2044" width="11" style="17" customWidth="1"/>
    <col min="2045" max="2045" width="10.7109375" style="17" customWidth="1"/>
    <col min="2046" max="2046" width="16" style="17" customWidth="1"/>
    <col min="2047" max="2060" width="9.140625" style="17" customWidth="1"/>
    <col min="2061" max="2296" width="9.28515625" style="17"/>
    <col min="2297" max="2297" width="12.28515625" style="17" customWidth="1"/>
    <col min="2298" max="2298" width="29.7109375" style="17" customWidth="1"/>
    <col min="2299" max="2299" width="9.140625" style="17" customWidth="1"/>
    <col min="2300" max="2300" width="11" style="17" customWidth="1"/>
    <col min="2301" max="2301" width="10.7109375" style="17" customWidth="1"/>
    <col min="2302" max="2302" width="16" style="17" customWidth="1"/>
    <col min="2303" max="2316" width="9.140625" style="17" customWidth="1"/>
    <col min="2317" max="2552" width="9.28515625" style="17"/>
    <col min="2553" max="2553" width="12.28515625" style="17" customWidth="1"/>
    <col min="2554" max="2554" width="29.7109375" style="17" customWidth="1"/>
    <col min="2555" max="2555" width="9.140625" style="17" customWidth="1"/>
    <col min="2556" max="2556" width="11" style="17" customWidth="1"/>
    <col min="2557" max="2557" width="10.7109375" style="17" customWidth="1"/>
    <col min="2558" max="2558" width="16" style="17" customWidth="1"/>
    <col min="2559" max="2572" width="9.140625" style="17" customWidth="1"/>
    <col min="2573" max="2808" width="9.28515625" style="17"/>
    <col min="2809" max="2809" width="12.28515625" style="17" customWidth="1"/>
    <col min="2810" max="2810" width="29.7109375" style="17" customWidth="1"/>
    <col min="2811" max="2811" width="9.140625" style="17" customWidth="1"/>
    <col min="2812" max="2812" width="11" style="17" customWidth="1"/>
    <col min="2813" max="2813" width="10.7109375" style="17" customWidth="1"/>
    <col min="2814" max="2814" width="16" style="17" customWidth="1"/>
    <col min="2815" max="2828" width="9.140625" style="17" customWidth="1"/>
    <col min="2829" max="3064" width="9.28515625" style="17"/>
    <col min="3065" max="3065" width="12.28515625" style="17" customWidth="1"/>
    <col min="3066" max="3066" width="29.7109375" style="17" customWidth="1"/>
    <col min="3067" max="3067" width="9.140625" style="17" customWidth="1"/>
    <col min="3068" max="3068" width="11" style="17" customWidth="1"/>
    <col min="3069" max="3069" width="10.7109375" style="17" customWidth="1"/>
    <col min="3070" max="3070" width="16" style="17" customWidth="1"/>
    <col min="3071" max="3084" width="9.140625" style="17" customWidth="1"/>
    <col min="3085" max="3320" width="9.28515625" style="17"/>
    <col min="3321" max="3321" width="12.28515625" style="17" customWidth="1"/>
    <col min="3322" max="3322" width="29.7109375" style="17" customWidth="1"/>
    <col min="3323" max="3323" width="9.140625" style="17" customWidth="1"/>
    <col min="3324" max="3324" width="11" style="17" customWidth="1"/>
    <col min="3325" max="3325" width="10.7109375" style="17" customWidth="1"/>
    <col min="3326" max="3326" width="16" style="17" customWidth="1"/>
    <col min="3327" max="3340" width="9.140625" style="17" customWidth="1"/>
    <col min="3341" max="3576" width="9.28515625" style="17"/>
    <col min="3577" max="3577" width="12.28515625" style="17" customWidth="1"/>
    <col min="3578" max="3578" width="29.7109375" style="17" customWidth="1"/>
    <col min="3579" max="3579" width="9.140625" style="17" customWidth="1"/>
    <col min="3580" max="3580" width="11" style="17" customWidth="1"/>
    <col min="3581" max="3581" width="10.7109375" style="17" customWidth="1"/>
    <col min="3582" max="3582" width="16" style="17" customWidth="1"/>
    <col min="3583" max="3596" width="9.140625" style="17" customWidth="1"/>
    <col min="3597" max="3832" width="9.28515625" style="17"/>
    <col min="3833" max="3833" width="12.28515625" style="17" customWidth="1"/>
    <col min="3834" max="3834" width="29.7109375" style="17" customWidth="1"/>
    <col min="3835" max="3835" width="9.140625" style="17" customWidth="1"/>
    <col min="3836" max="3836" width="11" style="17" customWidth="1"/>
    <col min="3837" max="3837" width="10.7109375" style="17" customWidth="1"/>
    <col min="3838" max="3838" width="16" style="17" customWidth="1"/>
    <col min="3839" max="3852" width="9.140625" style="17" customWidth="1"/>
    <col min="3853" max="4088" width="9.28515625" style="17"/>
    <col min="4089" max="4089" width="12.28515625" style="17" customWidth="1"/>
    <col min="4090" max="4090" width="29.7109375" style="17" customWidth="1"/>
    <col min="4091" max="4091" width="9.140625" style="17" customWidth="1"/>
    <col min="4092" max="4092" width="11" style="17" customWidth="1"/>
    <col min="4093" max="4093" width="10.7109375" style="17" customWidth="1"/>
    <col min="4094" max="4094" width="16" style="17" customWidth="1"/>
    <col min="4095" max="4108" width="9.140625" style="17" customWidth="1"/>
    <col min="4109" max="4344" width="9.28515625" style="17"/>
    <col min="4345" max="4345" width="12.28515625" style="17" customWidth="1"/>
    <col min="4346" max="4346" width="29.7109375" style="17" customWidth="1"/>
    <col min="4347" max="4347" width="9.140625" style="17" customWidth="1"/>
    <col min="4348" max="4348" width="11" style="17" customWidth="1"/>
    <col min="4349" max="4349" width="10.7109375" style="17" customWidth="1"/>
    <col min="4350" max="4350" width="16" style="17" customWidth="1"/>
    <col min="4351" max="4364" width="9.140625" style="17" customWidth="1"/>
    <col min="4365" max="4600" width="9.28515625" style="17"/>
    <col min="4601" max="4601" width="12.28515625" style="17" customWidth="1"/>
    <col min="4602" max="4602" width="29.7109375" style="17" customWidth="1"/>
    <col min="4603" max="4603" width="9.140625" style="17" customWidth="1"/>
    <col min="4604" max="4604" width="11" style="17" customWidth="1"/>
    <col min="4605" max="4605" width="10.7109375" style="17" customWidth="1"/>
    <col min="4606" max="4606" width="16" style="17" customWidth="1"/>
    <col min="4607" max="4620" width="9.140625" style="17" customWidth="1"/>
    <col min="4621" max="4856" width="9.28515625" style="17"/>
    <col min="4857" max="4857" width="12.28515625" style="17" customWidth="1"/>
    <col min="4858" max="4858" width="29.7109375" style="17" customWidth="1"/>
    <col min="4859" max="4859" width="9.140625" style="17" customWidth="1"/>
    <col min="4860" max="4860" width="11" style="17" customWidth="1"/>
    <col min="4861" max="4861" width="10.7109375" style="17" customWidth="1"/>
    <col min="4862" max="4862" width="16" style="17" customWidth="1"/>
    <col min="4863" max="4876" width="9.140625" style="17" customWidth="1"/>
    <col min="4877" max="5112" width="9.28515625" style="17"/>
    <col min="5113" max="5113" width="12.28515625" style="17" customWidth="1"/>
    <col min="5114" max="5114" width="29.7109375" style="17" customWidth="1"/>
    <col min="5115" max="5115" width="9.140625" style="17" customWidth="1"/>
    <col min="5116" max="5116" width="11" style="17" customWidth="1"/>
    <col min="5117" max="5117" width="10.7109375" style="17" customWidth="1"/>
    <col min="5118" max="5118" width="16" style="17" customWidth="1"/>
    <col min="5119" max="5132" width="9.140625" style="17" customWidth="1"/>
    <col min="5133" max="5368" width="9.28515625" style="17"/>
    <col min="5369" max="5369" width="12.28515625" style="17" customWidth="1"/>
    <col min="5370" max="5370" width="29.7109375" style="17" customWidth="1"/>
    <col min="5371" max="5371" width="9.140625" style="17" customWidth="1"/>
    <col min="5372" max="5372" width="11" style="17" customWidth="1"/>
    <col min="5373" max="5373" width="10.7109375" style="17" customWidth="1"/>
    <col min="5374" max="5374" width="16" style="17" customWidth="1"/>
    <col min="5375" max="5388" width="9.140625" style="17" customWidth="1"/>
    <col min="5389" max="5624" width="9.28515625" style="17"/>
    <col min="5625" max="5625" width="12.28515625" style="17" customWidth="1"/>
    <col min="5626" max="5626" width="29.7109375" style="17" customWidth="1"/>
    <col min="5627" max="5627" width="9.140625" style="17" customWidth="1"/>
    <col min="5628" max="5628" width="11" style="17" customWidth="1"/>
    <col min="5629" max="5629" width="10.7109375" style="17" customWidth="1"/>
    <col min="5630" max="5630" width="16" style="17" customWidth="1"/>
    <col min="5631" max="5644" width="9.140625" style="17" customWidth="1"/>
    <col min="5645" max="5880" width="9.28515625" style="17"/>
    <col min="5881" max="5881" width="12.28515625" style="17" customWidth="1"/>
    <col min="5882" max="5882" width="29.7109375" style="17" customWidth="1"/>
    <col min="5883" max="5883" width="9.140625" style="17" customWidth="1"/>
    <col min="5884" max="5884" width="11" style="17" customWidth="1"/>
    <col min="5885" max="5885" width="10.7109375" style="17" customWidth="1"/>
    <col min="5886" max="5886" width="16" style="17" customWidth="1"/>
    <col min="5887" max="5900" width="9.140625" style="17" customWidth="1"/>
    <col min="5901" max="6136" width="9.28515625" style="17"/>
    <col min="6137" max="6137" width="12.28515625" style="17" customWidth="1"/>
    <col min="6138" max="6138" width="29.7109375" style="17" customWidth="1"/>
    <col min="6139" max="6139" width="9.140625" style="17" customWidth="1"/>
    <col min="6140" max="6140" width="11" style="17" customWidth="1"/>
    <col min="6141" max="6141" width="10.7109375" style="17" customWidth="1"/>
    <col min="6142" max="6142" width="16" style="17" customWidth="1"/>
    <col min="6143" max="6156" width="9.140625" style="17" customWidth="1"/>
    <col min="6157" max="6392" width="9.28515625" style="17"/>
    <col min="6393" max="6393" width="12.28515625" style="17" customWidth="1"/>
    <col min="6394" max="6394" width="29.7109375" style="17" customWidth="1"/>
    <col min="6395" max="6395" width="9.140625" style="17" customWidth="1"/>
    <col min="6396" max="6396" width="11" style="17" customWidth="1"/>
    <col min="6397" max="6397" width="10.7109375" style="17" customWidth="1"/>
    <col min="6398" max="6398" width="16" style="17" customWidth="1"/>
    <col min="6399" max="6412" width="9.140625" style="17" customWidth="1"/>
    <col min="6413" max="6648" width="9.28515625" style="17"/>
    <col min="6649" max="6649" width="12.28515625" style="17" customWidth="1"/>
    <col min="6650" max="6650" width="29.7109375" style="17" customWidth="1"/>
    <col min="6651" max="6651" width="9.140625" style="17" customWidth="1"/>
    <col min="6652" max="6652" width="11" style="17" customWidth="1"/>
    <col min="6653" max="6653" width="10.7109375" style="17" customWidth="1"/>
    <col min="6654" max="6654" width="16" style="17" customWidth="1"/>
    <col min="6655" max="6668" width="9.140625" style="17" customWidth="1"/>
    <col min="6669" max="6904" width="9.28515625" style="17"/>
    <col min="6905" max="6905" width="12.28515625" style="17" customWidth="1"/>
    <col min="6906" max="6906" width="29.7109375" style="17" customWidth="1"/>
    <col min="6907" max="6907" width="9.140625" style="17" customWidth="1"/>
    <col min="6908" max="6908" width="11" style="17" customWidth="1"/>
    <col min="6909" max="6909" width="10.7109375" style="17" customWidth="1"/>
    <col min="6910" max="6910" width="16" style="17" customWidth="1"/>
    <col min="6911" max="6924" width="9.140625" style="17" customWidth="1"/>
    <col min="6925" max="7160" width="9.28515625" style="17"/>
    <col min="7161" max="7161" width="12.28515625" style="17" customWidth="1"/>
    <col min="7162" max="7162" width="29.7109375" style="17" customWidth="1"/>
    <col min="7163" max="7163" width="9.140625" style="17" customWidth="1"/>
    <col min="7164" max="7164" width="11" style="17" customWidth="1"/>
    <col min="7165" max="7165" width="10.7109375" style="17" customWidth="1"/>
    <col min="7166" max="7166" width="16" style="17" customWidth="1"/>
    <col min="7167" max="7180" width="9.140625" style="17" customWidth="1"/>
    <col min="7181" max="7416" width="9.28515625" style="17"/>
    <col min="7417" max="7417" width="12.28515625" style="17" customWidth="1"/>
    <col min="7418" max="7418" width="29.7109375" style="17" customWidth="1"/>
    <col min="7419" max="7419" width="9.140625" style="17" customWidth="1"/>
    <col min="7420" max="7420" width="11" style="17" customWidth="1"/>
    <col min="7421" max="7421" width="10.7109375" style="17" customWidth="1"/>
    <col min="7422" max="7422" width="16" style="17" customWidth="1"/>
    <col min="7423" max="7436" width="9.140625" style="17" customWidth="1"/>
    <col min="7437" max="7672" width="9.28515625" style="17"/>
    <col min="7673" max="7673" width="12.28515625" style="17" customWidth="1"/>
    <col min="7674" max="7674" width="29.7109375" style="17" customWidth="1"/>
    <col min="7675" max="7675" width="9.140625" style="17" customWidth="1"/>
    <col min="7676" max="7676" width="11" style="17" customWidth="1"/>
    <col min="7677" max="7677" width="10.7109375" style="17" customWidth="1"/>
    <col min="7678" max="7678" width="16" style="17" customWidth="1"/>
    <col min="7679" max="7692" width="9.140625" style="17" customWidth="1"/>
    <col min="7693" max="7928" width="9.28515625" style="17"/>
    <col min="7929" max="7929" width="12.28515625" style="17" customWidth="1"/>
    <col min="7930" max="7930" width="29.7109375" style="17" customWidth="1"/>
    <col min="7931" max="7931" width="9.140625" style="17" customWidth="1"/>
    <col min="7932" max="7932" width="11" style="17" customWidth="1"/>
    <col min="7933" max="7933" width="10.7109375" style="17" customWidth="1"/>
    <col min="7934" max="7934" width="16" style="17" customWidth="1"/>
    <col min="7935" max="7948" width="9.140625" style="17" customWidth="1"/>
    <col min="7949" max="8184" width="9.28515625" style="17"/>
    <col min="8185" max="8185" width="12.28515625" style="17" customWidth="1"/>
    <col min="8186" max="8186" width="29.7109375" style="17" customWidth="1"/>
    <col min="8187" max="8187" width="9.140625" style="17" customWidth="1"/>
    <col min="8188" max="8188" width="11" style="17" customWidth="1"/>
    <col min="8189" max="8189" width="10.7109375" style="17" customWidth="1"/>
    <col min="8190" max="8190" width="16" style="17" customWidth="1"/>
    <col min="8191" max="8204" width="9.140625" style="17" customWidth="1"/>
    <col min="8205" max="8440" width="9.28515625" style="17"/>
    <col min="8441" max="8441" width="12.28515625" style="17" customWidth="1"/>
    <col min="8442" max="8442" width="29.7109375" style="17" customWidth="1"/>
    <col min="8443" max="8443" width="9.140625" style="17" customWidth="1"/>
    <col min="8444" max="8444" width="11" style="17" customWidth="1"/>
    <col min="8445" max="8445" width="10.7109375" style="17" customWidth="1"/>
    <col min="8446" max="8446" width="16" style="17" customWidth="1"/>
    <col min="8447" max="8460" width="9.140625" style="17" customWidth="1"/>
    <col min="8461" max="8696" width="9.28515625" style="17"/>
    <col min="8697" max="8697" width="12.28515625" style="17" customWidth="1"/>
    <col min="8698" max="8698" width="29.7109375" style="17" customWidth="1"/>
    <col min="8699" max="8699" width="9.140625" style="17" customWidth="1"/>
    <col min="8700" max="8700" width="11" style="17" customWidth="1"/>
    <col min="8701" max="8701" width="10.7109375" style="17" customWidth="1"/>
    <col min="8702" max="8702" width="16" style="17" customWidth="1"/>
    <col min="8703" max="8716" width="9.140625" style="17" customWidth="1"/>
    <col min="8717" max="8952" width="9.28515625" style="17"/>
    <col min="8953" max="8953" width="12.28515625" style="17" customWidth="1"/>
    <col min="8954" max="8954" width="29.7109375" style="17" customWidth="1"/>
    <col min="8955" max="8955" width="9.140625" style="17" customWidth="1"/>
    <col min="8956" max="8956" width="11" style="17" customWidth="1"/>
    <col min="8957" max="8957" width="10.7109375" style="17" customWidth="1"/>
    <col min="8958" max="8958" width="16" style="17" customWidth="1"/>
    <col min="8959" max="8972" width="9.140625" style="17" customWidth="1"/>
    <col min="8973" max="9208" width="9.28515625" style="17"/>
    <col min="9209" max="9209" width="12.28515625" style="17" customWidth="1"/>
    <col min="9210" max="9210" width="29.7109375" style="17" customWidth="1"/>
    <col min="9211" max="9211" width="9.140625" style="17" customWidth="1"/>
    <col min="9212" max="9212" width="11" style="17" customWidth="1"/>
    <col min="9213" max="9213" width="10.7109375" style="17" customWidth="1"/>
    <col min="9214" max="9214" width="16" style="17" customWidth="1"/>
    <col min="9215" max="9228" width="9.140625" style="17" customWidth="1"/>
    <col min="9229" max="9464" width="9.28515625" style="17"/>
    <col min="9465" max="9465" width="12.28515625" style="17" customWidth="1"/>
    <col min="9466" max="9466" width="29.7109375" style="17" customWidth="1"/>
    <col min="9467" max="9467" width="9.140625" style="17" customWidth="1"/>
    <col min="9468" max="9468" width="11" style="17" customWidth="1"/>
    <col min="9469" max="9469" width="10.7109375" style="17" customWidth="1"/>
    <col min="9470" max="9470" width="16" style="17" customWidth="1"/>
    <col min="9471" max="9484" width="9.140625" style="17" customWidth="1"/>
    <col min="9485" max="9720" width="9.28515625" style="17"/>
    <col min="9721" max="9721" width="12.28515625" style="17" customWidth="1"/>
    <col min="9722" max="9722" width="29.7109375" style="17" customWidth="1"/>
    <col min="9723" max="9723" width="9.140625" style="17" customWidth="1"/>
    <col min="9724" max="9724" width="11" style="17" customWidth="1"/>
    <col min="9725" max="9725" width="10.7109375" style="17" customWidth="1"/>
    <col min="9726" max="9726" width="16" style="17" customWidth="1"/>
    <col min="9727" max="9740" width="9.140625" style="17" customWidth="1"/>
    <col min="9741" max="9976" width="9.28515625" style="17"/>
    <col min="9977" max="9977" width="12.28515625" style="17" customWidth="1"/>
    <col min="9978" max="9978" width="29.7109375" style="17" customWidth="1"/>
    <col min="9979" max="9979" width="9.140625" style="17" customWidth="1"/>
    <col min="9980" max="9980" width="11" style="17" customWidth="1"/>
    <col min="9981" max="9981" width="10.7109375" style="17" customWidth="1"/>
    <col min="9982" max="9982" width="16" style="17" customWidth="1"/>
    <col min="9983" max="9996" width="9.140625" style="17" customWidth="1"/>
    <col min="9997" max="10232" width="9.28515625" style="17"/>
    <col min="10233" max="10233" width="12.28515625" style="17" customWidth="1"/>
    <col min="10234" max="10234" width="29.7109375" style="17" customWidth="1"/>
    <col min="10235" max="10235" width="9.140625" style="17" customWidth="1"/>
    <col min="10236" max="10236" width="11" style="17" customWidth="1"/>
    <col min="10237" max="10237" width="10.7109375" style="17" customWidth="1"/>
    <col min="10238" max="10238" width="16" style="17" customWidth="1"/>
    <col min="10239" max="10252" width="9.140625" style="17" customWidth="1"/>
    <col min="10253" max="10488" width="9.28515625" style="17"/>
    <col min="10489" max="10489" width="12.28515625" style="17" customWidth="1"/>
    <col min="10490" max="10490" width="29.7109375" style="17" customWidth="1"/>
    <col min="10491" max="10491" width="9.140625" style="17" customWidth="1"/>
    <col min="10492" max="10492" width="11" style="17" customWidth="1"/>
    <col min="10493" max="10493" width="10.7109375" style="17" customWidth="1"/>
    <col min="10494" max="10494" width="16" style="17" customWidth="1"/>
    <col min="10495" max="10508" width="9.140625" style="17" customWidth="1"/>
    <col min="10509" max="10744" width="9.28515625" style="17"/>
    <col min="10745" max="10745" width="12.28515625" style="17" customWidth="1"/>
    <col min="10746" max="10746" width="29.7109375" style="17" customWidth="1"/>
    <col min="10747" max="10747" width="9.140625" style="17" customWidth="1"/>
    <col min="10748" max="10748" width="11" style="17" customWidth="1"/>
    <col min="10749" max="10749" width="10.7109375" style="17" customWidth="1"/>
    <col min="10750" max="10750" width="16" style="17" customWidth="1"/>
    <col min="10751" max="10764" width="9.140625" style="17" customWidth="1"/>
    <col min="10765" max="11000" width="9.28515625" style="17"/>
    <col min="11001" max="11001" width="12.28515625" style="17" customWidth="1"/>
    <col min="11002" max="11002" width="29.7109375" style="17" customWidth="1"/>
    <col min="11003" max="11003" width="9.140625" style="17" customWidth="1"/>
    <col min="11004" max="11004" width="11" style="17" customWidth="1"/>
    <col min="11005" max="11005" width="10.7109375" style="17" customWidth="1"/>
    <col min="11006" max="11006" width="16" style="17" customWidth="1"/>
    <col min="11007" max="11020" width="9.140625" style="17" customWidth="1"/>
    <col min="11021" max="11256" width="9.28515625" style="17"/>
    <col min="11257" max="11257" width="12.28515625" style="17" customWidth="1"/>
    <col min="11258" max="11258" width="29.7109375" style="17" customWidth="1"/>
    <col min="11259" max="11259" width="9.140625" style="17" customWidth="1"/>
    <col min="11260" max="11260" width="11" style="17" customWidth="1"/>
    <col min="11261" max="11261" width="10.7109375" style="17" customWidth="1"/>
    <col min="11262" max="11262" width="16" style="17" customWidth="1"/>
    <col min="11263" max="11276" width="9.140625" style="17" customWidth="1"/>
    <col min="11277" max="11512" width="9.28515625" style="17"/>
    <col min="11513" max="11513" width="12.28515625" style="17" customWidth="1"/>
    <col min="11514" max="11514" width="29.7109375" style="17" customWidth="1"/>
    <col min="11515" max="11515" width="9.140625" style="17" customWidth="1"/>
    <col min="11516" max="11516" width="11" style="17" customWidth="1"/>
    <col min="11517" max="11517" width="10.7109375" style="17" customWidth="1"/>
    <col min="11518" max="11518" width="16" style="17" customWidth="1"/>
    <col min="11519" max="11532" width="9.140625" style="17" customWidth="1"/>
    <col min="11533" max="11768" width="9.28515625" style="17"/>
    <col min="11769" max="11769" width="12.28515625" style="17" customWidth="1"/>
    <col min="11770" max="11770" width="29.7109375" style="17" customWidth="1"/>
    <col min="11771" max="11771" width="9.140625" style="17" customWidth="1"/>
    <col min="11772" max="11772" width="11" style="17" customWidth="1"/>
    <col min="11773" max="11773" width="10.7109375" style="17" customWidth="1"/>
    <col min="11774" max="11774" width="16" style="17" customWidth="1"/>
    <col min="11775" max="11788" width="9.140625" style="17" customWidth="1"/>
    <col min="11789" max="12024" width="9.28515625" style="17"/>
    <col min="12025" max="12025" width="12.28515625" style="17" customWidth="1"/>
    <col min="12026" max="12026" width="29.7109375" style="17" customWidth="1"/>
    <col min="12027" max="12027" width="9.140625" style="17" customWidth="1"/>
    <col min="12028" max="12028" width="11" style="17" customWidth="1"/>
    <col min="12029" max="12029" width="10.7109375" style="17" customWidth="1"/>
    <col min="12030" max="12030" width="16" style="17" customWidth="1"/>
    <col min="12031" max="12044" width="9.140625" style="17" customWidth="1"/>
    <col min="12045" max="12280" width="9.28515625" style="17"/>
    <col min="12281" max="12281" width="12.28515625" style="17" customWidth="1"/>
    <col min="12282" max="12282" width="29.7109375" style="17" customWidth="1"/>
    <col min="12283" max="12283" width="9.140625" style="17" customWidth="1"/>
    <col min="12284" max="12284" width="11" style="17" customWidth="1"/>
    <col min="12285" max="12285" width="10.7109375" style="17" customWidth="1"/>
    <col min="12286" max="12286" width="16" style="17" customWidth="1"/>
    <col min="12287" max="12300" width="9.140625" style="17" customWidth="1"/>
    <col min="12301" max="12536" width="9.28515625" style="17"/>
    <col min="12537" max="12537" width="12.28515625" style="17" customWidth="1"/>
    <col min="12538" max="12538" width="29.7109375" style="17" customWidth="1"/>
    <col min="12539" max="12539" width="9.140625" style="17" customWidth="1"/>
    <col min="12540" max="12540" width="11" style="17" customWidth="1"/>
    <col min="12541" max="12541" width="10.7109375" style="17" customWidth="1"/>
    <col min="12542" max="12542" width="16" style="17" customWidth="1"/>
    <col min="12543" max="12556" width="9.140625" style="17" customWidth="1"/>
    <col min="12557" max="12792" width="9.28515625" style="17"/>
    <col min="12793" max="12793" width="12.28515625" style="17" customWidth="1"/>
    <col min="12794" max="12794" width="29.7109375" style="17" customWidth="1"/>
    <col min="12795" max="12795" width="9.140625" style="17" customWidth="1"/>
    <col min="12796" max="12796" width="11" style="17" customWidth="1"/>
    <col min="12797" max="12797" width="10.7109375" style="17" customWidth="1"/>
    <col min="12798" max="12798" width="16" style="17" customWidth="1"/>
    <col min="12799" max="12812" width="9.140625" style="17" customWidth="1"/>
    <col min="12813" max="13048" width="9.28515625" style="17"/>
    <col min="13049" max="13049" width="12.28515625" style="17" customWidth="1"/>
    <col min="13050" max="13050" width="29.7109375" style="17" customWidth="1"/>
    <col min="13051" max="13051" width="9.140625" style="17" customWidth="1"/>
    <col min="13052" max="13052" width="11" style="17" customWidth="1"/>
    <col min="13053" max="13053" width="10.7109375" style="17" customWidth="1"/>
    <col min="13054" max="13054" width="16" style="17" customWidth="1"/>
    <col min="13055" max="13068" width="9.140625" style="17" customWidth="1"/>
    <col min="13069" max="13304" width="9.28515625" style="17"/>
    <col min="13305" max="13305" width="12.28515625" style="17" customWidth="1"/>
    <col min="13306" max="13306" width="29.7109375" style="17" customWidth="1"/>
    <col min="13307" max="13307" width="9.140625" style="17" customWidth="1"/>
    <col min="13308" max="13308" width="11" style="17" customWidth="1"/>
    <col min="13309" max="13309" width="10.7109375" style="17" customWidth="1"/>
    <col min="13310" max="13310" width="16" style="17" customWidth="1"/>
    <col min="13311" max="13324" width="9.140625" style="17" customWidth="1"/>
    <col min="13325" max="13560" width="9.28515625" style="17"/>
    <col min="13561" max="13561" width="12.28515625" style="17" customWidth="1"/>
    <col min="13562" max="13562" width="29.7109375" style="17" customWidth="1"/>
    <col min="13563" max="13563" width="9.140625" style="17" customWidth="1"/>
    <col min="13564" max="13564" width="11" style="17" customWidth="1"/>
    <col min="13565" max="13565" width="10.7109375" style="17" customWidth="1"/>
    <col min="13566" max="13566" width="16" style="17" customWidth="1"/>
    <col min="13567" max="13580" width="9.140625" style="17" customWidth="1"/>
    <col min="13581" max="13816" width="9.28515625" style="17"/>
    <col min="13817" max="13817" width="12.28515625" style="17" customWidth="1"/>
    <col min="13818" max="13818" width="29.7109375" style="17" customWidth="1"/>
    <col min="13819" max="13819" width="9.140625" style="17" customWidth="1"/>
    <col min="13820" max="13820" width="11" style="17" customWidth="1"/>
    <col min="13821" max="13821" width="10.7109375" style="17" customWidth="1"/>
    <col min="13822" max="13822" width="16" style="17" customWidth="1"/>
    <col min="13823" max="13836" width="9.140625" style="17" customWidth="1"/>
    <col min="13837" max="14072" width="9.28515625" style="17"/>
    <col min="14073" max="14073" width="12.28515625" style="17" customWidth="1"/>
    <col min="14074" max="14074" width="29.7109375" style="17" customWidth="1"/>
    <col min="14075" max="14075" width="9.140625" style="17" customWidth="1"/>
    <col min="14076" max="14076" width="11" style="17" customWidth="1"/>
    <col min="14077" max="14077" width="10.7109375" style="17" customWidth="1"/>
    <col min="14078" max="14078" width="16" style="17" customWidth="1"/>
    <col min="14079" max="14092" width="9.140625" style="17" customWidth="1"/>
    <col min="14093" max="14328" width="9.28515625" style="17"/>
    <col min="14329" max="14329" width="12.28515625" style="17" customWidth="1"/>
    <col min="14330" max="14330" width="29.7109375" style="17" customWidth="1"/>
    <col min="14331" max="14331" width="9.140625" style="17" customWidth="1"/>
    <col min="14332" max="14332" width="11" style="17" customWidth="1"/>
    <col min="14333" max="14333" width="10.7109375" style="17" customWidth="1"/>
    <col min="14334" max="14334" width="16" style="17" customWidth="1"/>
    <col min="14335" max="14348" width="9.140625" style="17" customWidth="1"/>
    <col min="14349" max="14584" width="9.28515625" style="17"/>
    <col min="14585" max="14585" width="12.28515625" style="17" customWidth="1"/>
    <col min="14586" max="14586" width="29.7109375" style="17" customWidth="1"/>
    <col min="14587" max="14587" width="9.140625" style="17" customWidth="1"/>
    <col min="14588" max="14588" width="11" style="17" customWidth="1"/>
    <col min="14589" max="14589" width="10.7109375" style="17" customWidth="1"/>
    <col min="14590" max="14590" width="16" style="17" customWidth="1"/>
    <col min="14591" max="14604" width="9.140625" style="17" customWidth="1"/>
    <col min="14605" max="14840" width="9.28515625" style="17"/>
    <col min="14841" max="14841" width="12.28515625" style="17" customWidth="1"/>
    <col min="14842" max="14842" width="29.7109375" style="17" customWidth="1"/>
    <col min="14843" max="14843" width="9.140625" style="17" customWidth="1"/>
    <col min="14844" max="14844" width="11" style="17" customWidth="1"/>
    <col min="14845" max="14845" width="10.7109375" style="17" customWidth="1"/>
    <col min="14846" max="14846" width="16" style="17" customWidth="1"/>
    <col min="14847" max="14860" width="9.140625" style="17" customWidth="1"/>
    <col min="14861" max="15096" width="9.28515625" style="17"/>
    <col min="15097" max="15097" width="12.28515625" style="17" customWidth="1"/>
    <col min="15098" max="15098" width="29.7109375" style="17" customWidth="1"/>
    <col min="15099" max="15099" width="9.140625" style="17" customWidth="1"/>
    <col min="15100" max="15100" width="11" style="17" customWidth="1"/>
    <col min="15101" max="15101" width="10.7109375" style="17" customWidth="1"/>
    <col min="15102" max="15102" width="16" style="17" customWidth="1"/>
    <col min="15103" max="15116" width="9.140625" style="17" customWidth="1"/>
    <col min="15117" max="15352" width="9.28515625" style="17"/>
    <col min="15353" max="15353" width="12.28515625" style="17" customWidth="1"/>
    <col min="15354" max="15354" width="29.7109375" style="17" customWidth="1"/>
    <col min="15355" max="15355" width="9.140625" style="17" customWidth="1"/>
    <col min="15356" max="15356" width="11" style="17" customWidth="1"/>
    <col min="15357" max="15357" width="10.7109375" style="17" customWidth="1"/>
    <col min="15358" max="15358" width="16" style="17" customWidth="1"/>
    <col min="15359" max="15372" width="9.140625" style="17" customWidth="1"/>
    <col min="15373" max="15608" width="9.28515625" style="17"/>
    <col min="15609" max="15609" width="12.28515625" style="17" customWidth="1"/>
    <col min="15610" max="15610" width="29.7109375" style="17" customWidth="1"/>
    <col min="15611" max="15611" width="9.140625" style="17" customWidth="1"/>
    <col min="15612" max="15612" width="11" style="17" customWidth="1"/>
    <col min="15613" max="15613" width="10.7109375" style="17" customWidth="1"/>
    <col min="15614" max="15614" width="16" style="17" customWidth="1"/>
    <col min="15615" max="15628" width="9.140625" style="17" customWidth="1"/>
    <col min="15629" max="15864" width="9.28515625" style="17"/>
    <col min="15865" max="15865" width="12.28515625" style="17" customWidth="1"/>
    <col min="15866" max="15866" width="29.7109375" style="17" customWidth="1"/>
    <col min="15867" max="15867" width="9.140625" style="17" customWidth="1"/>
    <col min="15868" max="15868" width="11" style="17" customWidth="1"/>
    <col min="15869" max="15869" width="10.7109375" style="17" customWidth="1"/>
    <col min="15870" max="15870" width="16" style="17" customWidth="1"/>
    <col min="15871" max="15884" width="9.140625" style="17" customWidth="1"/>
    <col min="15885" max="16120" width="9.28515625" style="17"/>
    <col min="16121" max="16121" width="12.28515625" style="17" customWidth="1"/>
    <col min="16122" max="16122" width="29.7109375" style="17" customWidth="1"/>
    <col min="16123" max="16123" width="9.140625" style="17" customWidth="1"/>
    <col min="16124" max="16124" width="11" style="17" customWidth="1"/>
    <col min="16125" max="16125" width="10.7109375" style="17" customWidth="1"/>
    <col min="16126" max="16126" width="16" style="17" customWidth="1"/>
    <col min="16127" max="16140" width="9.140625" style="17" customWidth="1"/>
    <col min="16141" max="16376" width="9.28515625" style="17"/>
    <col min="16377" max="16384" width="9.28515625" style="17" customWidth="1"/>
  </cols>
  <sheetData>
    <row r="2" spans="1:6" ht="15.75" x14ac:dyDescent="0.25">
      <c r="A2" s="15"/>
      <c r="B2" s="15"/>
      <c r="C2" s="15"/>
      <c r="D2" s="16"/>
    </row>
    <row r="3" spans="1:6" x14ac:dyDescent="0.2">
      <c r="A3" s="335" t="s">
        <v>71</v>
      </c>
      <c r="B3" s="336"/>
      <c r="C3" s="336"/>
      <c r="D3" s="336"/>
      <c r="E3" s="336"/>
      <c r="F3" s="336"/>
    </row>
    <row r="4" spans="1:6" x14ac:dyDescent="0.2">
      <c r="A4" s="336"/>
      <c r="B4" s="336"/>
      <c r="C4" s="336"/>
      <c r="D4" s="336"/>
      <c r="E4" s="336"/>
      <c r="F4" s="336"/>
    </row>
    <row r="5" spans="1:6" ht="12.95" customHeight="1" x14ac:dyDescent="0.2">
      <c r="A5" s="338" t="str">
        <f>IF(OR(payment="Credit card (VISA/Mastercard/AMEX) / Carte de crédit (VISA/Mastercard/AMEX)", payment="Rewards Redemption / Utiliser les récompenses en produits"), "RECEIPT","INVOICE")</f>
        <v>INVOICE</v>
      </c>
      <c r="B5" s="339"/>
      <c r="C5" s="339"/>
      <c r="D5" s="339"/>
      <c r="E5" s="339"/>
      <c r="F5" s="339"/>
    </row>
    <row r="6" spans="1:6" ht="12.95" customHeight="1" x14ac:dyDescent="0.2">
      <c r="A6" s="339"/>
      <c r="B6" s="339"/>
      <c r="C6" s="339"/>
      <c r="D6" s="339"/>
      <c r="E6" s="339"/>
      <c r="F6" s="339"/>
    </row>
    <row r="8" spans="1:6" ht="17.45" customHeight="1" thickBot="1" x14ac:dyDescent="0.25">
      <c r="A8" s="18"/>
      <c r="B8" s="18"/>
      <c r="C8" s="18" t="s">
        <v>72</v>
      </c>
      <c r="D8" s="18"/>
      <c r="E8" s="18"/>
      <c r="F8" s="18"/>
    </row>
    <row r="9" spans="1:6" ht="8.4499999999999993" customHeight="1" thickTop="1" x14ac:dyDescent="0.2">
      <c r="A9" s="19"/>
      <c r="B9" s="20"/>
      <c r="C9" s="20"/>
      <c r="D9" s="20"/>
      <c r="E9" s="20"/>
      <c r="F9" s="21"/>
    </row>
    <row r="10" spans="1:6" ht="15.75" customHeight="1" x14ac:dyDescent="0.2">
      <c r="A10" s="105"/>
      <c r="E10" s="25" t="s">
        <v>73</v>
      </c>
      <c r="F10" s="119">
        <f ca="1">TODAY()</f>
        <v>45930</v>
      </c>
    </row>
    <row r="11" spans="1:6" ht="15.75" customHeight="1" x14ac:dyDescent="0.2">
      <c r="A11" s="340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(VISA/Mastercard/AMEX)",payment="Rewards Redemption / Utiliser les récompenses en produits",payment="Invoice School / Facturer à l'école",payment="Invoice School using Purchase Order / Facturer à l'école avec un bon de commande"),school_name,"Need School Board Name")))</f>
        <v/>
      </c>
      <c r="B11" s="341"/>
      <c r="D11" s="22"/>
      <c r="E11" s="25" t="s">
        <v>72</v>
      </c>
      <c r="F11" s="94"/>
    </row>
    <row r="12" spans="1:6" ht="15.75" customHeight="1" x14ac:dyDescent="0.25">
      <c r="A12" s="126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(VISA/Mastercard/AMEX)",payment="Rewards Redemption / Utiliser les récompenses en produits",payment="Invoice School / Facturer à l'école",payment="Invoice School using Purchase Order / Facturer à l'école avec un bon de commande"),sch_add,"Need School Board Address")))</f>
        <v/>
      </c>
      <c r="B12" s="100"/>
      <c r="C12" s="23"/>
      <c r="D12" s="22"/>
      <c r="E12" s="141" t="str">
        <f>IF(OR(payment="Invoice School using Purchase Order / Facturer à l'école avec un bon de commande",payment="Invoice School Board using Purchase Order / Facturer au conseil scolaire avec un bon de commande"),"PO #:", "")</f>
        <v/>
      </c>
      <c r="F12" s="124"/>
    </row>
    <row r="13" spans="1:6" ht="15.75" customHeight="1" x14ac:dyDescent="0.25">
      <c r="A13" s="126" t="str">
        <f>IF(payment="&lt;Click here and use drop-down arrow to select&gt; / &lt;Cliquez ici et utilisez la flèche de menu déroulant pour faire un choix&gt;","",(CONCATENATE(IF(payment&lt;&gt;"Invoice School Board using Purchase Order / Facturer au conseil scolaire avec un bon de commande",sch_city,IF(payment="Invoice School Board using Purchase Order / Facturer au conseil scolaire avec un bon de commande","Need School Board city/town name, province and postal code",""))&amp;", "&amp;(IF(payment&lt;&gt;"Invoice School Board using Purchase Order / Facturer au conseil scolaire avec un bon de commande",sch_prov,IF(payment="Invoice School Board using Purchase Order / Facturer au conseil scolaire avec un bon de commande",""))&amp;"  "&amp;IF(payment="Invoice School Board using Purchase Order / Facturer au conseil scolaire avec un bon de commande","",IF(sch_postcode="","",sch_postcode))))))</f>
        <v/>
      </c>
      <c r="B13" s="88"/>
      <c r="C13" s="22"/>
      <c r="D13" s="22"/>
      <c r="E13" s="25"/>
      <c r="F13" s="96"/>
    </row>
    <row r="14" spans="1:6" ht="15.75" x14ac:dyDescent="0.25">
      <c r="A14" s="344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(VISA/Mastercard/AMEX)",payment="Rewards Redemption / Utiliser les récompenses en produits",payment="Invoice School / Facturer à l'école",payment="Invoice School using Purchase Order / Facturer à l'école avec un bon de commande"),sch_phone,"Need School Board phone number?")))</f>
        <v/>
      </c>
      <c r="B14" s="345"/>
      <c r="C14" s="88"/>
      <c r="D14" s="22"/>
      <c r="E14" s="141" t="s">
        <v>74</v>
      </c>
      <c r="F14" s="95"/>
    </row>
    <row r="15" spans="1:6" ht="15" x14ac:dyDescent="0.2">
      <c r="A15" s="93" t="str">
        <f>IF(cust_email="","",cust_email)</f>
        <v/>
      </c>
      <c r="C15" s="22"/>
      <c r="D15" s="22"/>
      <c r="E15" s="25"/>
      <c r="F15" s="97"/>
    </row>
    <row r="16" spans="1:6" ht="15" x14ac:dyDescent="0.2">
      <c r="A16" s="105"/>
      <c r="B16" s="25"/>
      <c r="C16" s="25"/>
      <c r="D16" s="22"/>
      <c r="E16" s="25" t="s">
        <v>75</v>
      </c>
      <c r="F16" s="125" t="str">
        <f>IF(acct_num="","",acct_num)</f>
        <v/>
      </c>
    </row>
    <row r="17" spans="1:6" x14ac:dyDescent="0.2">
      <c r="A17" s="106"/>
      <c r="B17" s="22"/>
      <c r="C17" s="22"/>
      <c r="D17" s="22"/>
      <c r="F17" s="56"/>
    </row>
    <row r="18" spans="1:6" ht="23.25" customHeight="1" x14ac:dyDescent="0.25">
      <c r="A18" s="27"/>
      <c r="B18" s="28" t="s">
        <v>76</v>
      </c>
      <c r="C18" s="29"/>
      <c r="D18" s="30"/>
      <c r="E18" s="142"/>
      <c r="F18" s="31" t="s">
        <v>77</v>
      </c>
    </row>
    <row r="19" spans="1:6" ht="15.95" customHeight="1" x14ac:dyDescent="0.2">
      <c r="A19" s="32"/>
      <c r="B19" s="33"/>
      <c r="C19" s="33"/>
      <c r="D19" s="34"/>
      <c r="E19" s="143"/>
      <c r="F19" s="24"/>
    </row>
    <row r="20" spans="1:6" ht="15.95" customHeight="1" x14ac:dyDescent="0.2">
      <c r="A20" s="26"/>
      <c r="B20" s="22"/>
      <c r="C20" s="22"/>
      <c r="D20" s="35"/>
      <c r="E20" s="144"/>
      <c r="F20" s="36"/>
    </row>
    <row r="21" spans="1:6" ht="15.95" customHeight="1" x14ac:dyDescent="0.2">
      <c r="A21" s="26"/>
      <c r="B21" s="25" t="s">
        <v>78</v>
      </c>
      <c r="C21" s="122">
        <f>IF(chairperson="",customername,IF(customername="",chairperson,IF(AND(chairperson&lt;&gt;"",customername&lt;&gt;""),customername)))</f>
        <v>0</v>
      </c>
      <c r="D21" s="86"/>
      <c r="E21" s="145"/>
      <c r="F21" s="121" t="str">
        <f>IF(payment="Rewards Redemption / Utiliser les récompenses en produits",amount,discount)</f>
        <v/>
      </c>
    </row>
    <row r="22" spans="1:6" ht="15.95" customHeight="1" x14ac:dyDescent="0.25">
      <c r="A22" s="37"/>
      <c r="B22" s="87" t="s">
        <v>79</v>
      </c>
      <c r="C22" s="88"/>
      <c r="D22" s="89"/>
      <c r="E22" s="146"/>
      <c r="F22" s="173"/>
    </row>
    <row r="23" spans="1:6" ht="15.95" customHeight="1" x14ac:dyDescent="0.25">
      <c r="A23" s="26"/>
      <c r="B23" s="87"/>
      <c r="C23" s="25"/>
      <c r="D23" s="89"/>
      <c r="E23" s="147"/>
      <c r="F23" s="174"/>
    </row>
    <row r="24" spans="1:6" ht="15.95" customHeight="1" x14ac:dyDescent="0.2">
      <c r="A24" s="26"/>
      <c r="B24" s="100" t="s">
        <v>80</v>
      </c>
      <c r="D24" s="89"/>
      <c r="E24" s="148"/>
      <c r="F24" s="175">
        <f>shiphandle</f>
        <v>10</v>
      </c>
    </row>
    <row r="25" spans="1:6" ht="15.95" customHeight="1" x14ac:dyDescent="0.25">
      <c r="A25" s="26"/>
      <c r="D25" s="89"/>
      <c r="E25" s="148"/>
      <c r="F25" s="90"/>
    </row>
    <row r="26" spans="1:6" ht="15.95" customHeight="1" x14ac:dyDescent="0.25">
      <c r="A26" s="26"/>
      <c r="B26" s="25" t="s">
        <v>99</v>
      </c>
      <c r="C26" s="25"/>
      <c r="D26" s="89"/>
      <c r="E26" s="148"/>
      <c r="F26" s="90"/>
    </row>
    <row r="27" spans="1:6" ht="15.95" customHeight="1" x14ac:dyDescent="0.2">
      <c r="A27" s="26"/>
      <c r="B27" s="88" t="s">
        <v>81</v>
      </c>
      <c r="C27" s="179" t="str">
        <f>IFERROR((+F29*0.95-F29),"")</f>
        <v/>
      </c>
      <c r="D27" s="91"/>
      <c r="E27" s="148"/>
      <c r="F27" s="92"/>
    </row>
    <row r="28" spans="1:6" ht="15.75" thickBot="1" x14ac:dyDescent="0.25">
      <c r="A28" s="26"/>
      <c r="B28" s="25"/>
      <c r="C28" s="25"/>
      <c r="D28" s="89"/>
      <c r="E28" s="148"/>
      <c r="F28" s="92"/>
    </row>
    <row r="29" spans="1:6" ht="24" customHeight="1" thickBot="1" x14ac:dyDescent="0.3">
      <c r="A29" s="26"/>
      <c r="B29" s="25"/>
      <c r="C29" s="342" t="str">
        <f>IF(OR(payment="Credit card (VISA/Mastercard/AMEX) / Carte de crédit (VISA/Mastercard/AMEX)", payment="Rewards Redemption / Utiliser les récompenses en produits"), "TOTAL AMOUNT","TOTAL AMOUNT DUE")</f>
        <v>TOTAL AMOUNT DUE</v>
      </c>
      <c r="D29" s="342"/>
      <c r="E29" s="343"/>
      <c r="F29" s="123" t="str">
        <f>IFERROR(SUM(purch_amt+purch_ship),"")</f>
        <v/>
      </c>
    </row>
    <row r="30" spans="1:6" x14ac:dyDescent="0.2">
      <c r="A30" s="26"/>
      <c r="B30" s="22"/>
      <c r="C30" s="22"/>
      <c r="D30" s="22"/>
      <c r="E30" s="22"/>
      <c r="F30" s="36"/>
    </row>
    <row r="31" spans="1:6" ht="13.5" thickBot="1" x14ac:dyDescent="0.25">
      <c r="A31" s="38"/>
      <c r="B31" s="39"/>
      <c r="C31" s="39"/>
      <c r="D31" s="39"/>
      <c r="E31" s="39"/>
      <c r="F31" s="40"/>
    </row>
    <row r="32" spans="1:6" ht="5.25" customHeight="1" thickTop="1" thickBot="1" x14ac:dyDescent="0.25">
      <c r="A32" s="41"/>
      <c r="B32" s="18"/>
      <c r="C32" s="18"/>
      <c r="D32" s="18"/>
      <c r="E32" s="149"/>
      <c r="F32" s="42"/>
    </row>
    <row r="33" spans="1:6" ht="13.5" thickTop="1" x14ac:dyDescent="0.2">
      <c r="F33" s="43"/>
    </row>
    <row r="34" spans="1:6" x14ac:dyDescent="0.2">
      <c r="A34" s="44" t="s">
        <v>82</v>
      </c>
      <c r="F34" s="43"/>
    </row>
    <row r="35" spans="1:6" x14ac:dyDescent="0.2">
      <c r="B35" s="44"/>
      <c r="F35" s="43"/>
    </row>
    <row r="36" spans="1:6" x14ac:dyDescent="0.2">
      <c r="A36" s="337" t="s">
        <v>83</v>
      </c>
      <c r="B36" s="337"/>
      <c r="C36" s="337"/>
      <c r="D36" s="337"/>
      <c r="E36" s="337"/>
      <c r="F36" s="337"/>
    </row>
    <row r="37" spans="1:6" x14ac:dyDescent="0.2">
      <c r="A37" s="150"/>
      <c r="B37" s="150"/>
      <c r="C37" s="150"/>
      <c r="D37" s="150"/>
      <c r="E37" s="150"/>
      <c r="F37" s="150"/>
    </row>
    <row r="38" spans="1:6" ht="15.75" x14ac:dyDescent="0.25">
      <c r="A38" s="45" t="s">
        <v>84</v>
      </c>
      <c r="B38" s="45"/>
      <c r="C38" s="150"/>
      <c r="D38" s="150"/>
      <c r="E38" s="150"/>
      <c r="F38" s="150"/>
    </row>
    <row r="39" spans="1:6" ht="15.75" x14ac:dyDescent="0.25">
      <c r="A39" s="45" t="s">
        <v>85</v>
      </c>
      <c r="B39" s="45"/>
      <c r="C39" s="150"/>
      <c r="D39" s="150"/>
      <c r="E39" s="150"/>
      <c r="F39" s="150"/>
    </row>
    <row r="40" spans="1:6" ht="15.75" x14ac:dyDescent="0.25">
      <c r="A40" s="45" t="s">
        <v>86</v>
      </c>
      <c r="B40" s="45"/>
      <c r="C40" s="150"/>
      <c r="D40" s="150"/>
      <c r="E40" s="150"/>
      <c r="F40" s="150"/>
    </row>
    <row r="41" spans="1:6" ht="15.75" x14ac:dyDescent="0.25">
      <c r="A41" s="45" t="s">
        <v>87</v>
      </c>
      <c r="B41" s="45"/>
      <c r="C41" s="150"/>
      <c r="D41" s="150"/>
      <c r="E41" s="150"/>
      <c r="F41" s="150"/>
    </row>
    <row r="42" spans="1:6" x14ac:dyDescent="0.2">
      <c r="A42" s="150"/>
      <c r="B42" s="150"/>
      <c r="C42" s="150"/>
      <c r="D42" s="150"/>
      <c r="E42" s="150"/>
      <c r="F42" s="150"/>
    </row>
    <row r="43" spans="1:6" ht="14.25" x14ac:dyDescent="0.2">
      <c r="A43" s="98" t="s">
        <v>88</v>
      </c>
      <c r="B43" s="98"/>
      <c r="C43" s="98"/>
      <c r="D43" s="46"/>
      <c r="E43" s="46"/>
      <c r="F43" s="46"/>
    </row>
    <row r="44" spans="1:6" ht="24.95" customHeight="1" x14ac:dyDescent="0.25">
      <c r="A44" s="99" t="s">
        <v>89</v>
      </c>
      <c r="B44" s="15"/>
      <c r="C44" s="15"/>
      <c r="E44" s="337"/>
      <c r="F44" s="337"/>
    </row>
    <row r="45" spans="1:6" ht="15.75" x14ac:dyDescent="0.25">
      <c r="C45" s="15"/>
    </row>
    <row r="46" spans="1:6" x14ac:dyDescent="0.2">
      <c r="A46" s="16"/>
      <c r="B46" s="16"/>
      <c r="C46" s="16"/>
    </row>
    <row r="47" spans="1:6" x14ac:dyDescent="0.2">
      <c r="A47" s="16"/>
      <c r="B47" s="16"/>
      <c r="C47" s="16"/>
    </row>
    <row r="48" spans="1:6" x14ac:dyDescent="0.2">
      <c r="A48" s="16"/>
      <c r="B48" s="16"/>
      <c r="C48" s="16"/>
    </row>
    <row r="49" spans="1:3" x14ac:dyDescent="0.2">
      <c r="A49" s="16"/>
      <c r="B49" s="16"/>
      <c r="C49" s="16"/>
    </row>
  </sheetData>
  <mergeCells count="7">
    <mergeCell ref="A3:F4"/>
    <mergeCell ref="A36:F36"/>
    <mergeCell ref="E44:F44"/>
    <mergeCell ref="A5:F6"/>
    <mergeCell ref="A11:B11"/>
    <mergeCell ref="C29:E29"/>
    <mergeCell ref="A14:B14"/>
  </mergeCells>
  <pageMargins left="0.7" right="0.7" top="0.75" bottom="0.75" header="0.3" footer="0.3"/>
  <pageSetup fitToHeight="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15"/>
  <sheetViews>
    <sheetView workbookViewId="0">
      <selection activeCell="A3" sqref="A3"/>
    </sheetView>
  </sheetViews>
  <sheetFormatPr defaultRowHeight="15" x14ac:dyDescent="0.25"/>
  <cols>
    <col min="1" max="1" width="83.7109375" bestFit="1" customWidth="1"/>
  </cols>
  <sheetData>
    <row r="1" spans="1:1" x14ac:dyDescent="0.25">
      <c r="A1" t="s">
        <v>23</v>
      </c>
    </row>
    <row r="2" spans="1:1" x14ac:dyDescent="0.25">
      <c r="A2" t="s">
        <v>90</v>
      </c>
    </row>
    <row r="3" spans="1:1" x14ac:dyDescent="0.25">
      <c r="A3" t="s">
        <v>110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12" spans="1:1" x14ac:dyDescent="0.25">
      <c r="A12" t="s">
        <v>23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s="159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t 0 t w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t 0 t w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d L c F Y o i k e 4 D g A A A B E A A A A T A B w A R m 9 y b X V s Y X M v U 2 V j d G l v b j E u b S C i G A A o o B Q A A A A A A A A A A A A A A A A A A A A A A A A A A A A r T k 0 u y c z P U w i G 0 I b W A F B L A Q I t A B Q A A g A I A L d L c F a N m H I o p A A A A P Y A A A A S A A A A A A A A A A A A A A A A A A A A A A B D b 2 5 m a W c v U G F j a 2 F n Z S 5 4 b W x Q S w E C L Q A U A A I A C A C 3 S 3 B W D 8 r p q 6 Q A A A D p A A A A E w A A A A A A A A A A A A A A A A D w A A A A W 0 N v b n R l b n R f V H l w Z X N d L n h t b F B L A Q I t A B Q A A g A I A L d L c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m O 7 Y Q z n h + S K 4 Q P i / 7 k 2 E K A A A A A A I A A A A A A A N m A A D A A A A A E A A A A P z I 8 3 K 6 v b x b l N k v a D z X 2 b s A A A A A B I A A A K A A A A A Q A A A A K q 3 P D C O S h X s h w D w F b j 5 4 1 V A A A A C T d P I F 2 6 7 J P m s l s 6 M 0 k D v K w A N U D n X s V o O 5 6 w W K Y Y M v c d 1 c N W D W 6 J b j 7 4 v z A B f 7 y 4 g 0 C H X Q T 8 8 G r O u X C w K k 7 o E H W q p p 1 F + H t g / T + Y R j j Y o W 5 B Q A A A B 2 4 S l 9 5 I y J V m I r 1 j 2 R h i 3 J N 6 c Y / g = = < / D a t a M a s h u p > 
</file>

<file path=customXml/itemProps1.xml><?xml version="1.0" encoding="utf-8"?>
<ds:datastoreItem xmlns:ds="http://schemas.openxmlformats.org/officeDocument/2006/customXml" ds:itemID="{7D9E832B-1DBD-4B3D-91D7-28E5E81B44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29</vt:i4>
      </vt:variant>
    </vt:vector>
  </HeadingPairs>
  <TitlesOfParts>
    <vt:vector size="33" baseType="lpstr">
      <vt:lpstr>F25 Warehouse Sale Product List</vt:lpstr>
      <vt:lpstr>Pick</vt:lpstr>
      <vt:lpstr>Invoice_Receipt</vt:lpstr>
      <vt:lpstr>drop-down lists</vt:lpstr>
      <vt:lpstr>acct_num</vt:lpstr>
      <vt:lpstr>amount</vt:lpstr>
      <vt:lpstr>board_name</vt:lpstr>
      <vt:lpstr>branch</vt:lpstr>
      <vt:lpstr>bundles_ensembles</vt:lpstr>
      <vt:lpstr>chairperson</vt:lpstr>
      <vt:lpstr>cust_email</vt:lpstr>
      <vt:lpstr>cust_phone</vt:lpstr>
      <vt:lpstr>customername</vt:lpstr>
      <vt:lpstr>delivery</vt:lpstr>
      <vt:lpstr>discount</vt:lpstr>
      <vt:lpstr>final_due</vt:lpstr>
      <vt:lpstr>gst</vt:lpstr>
      <vt:lpstr>payment</vt:lpstr>
      <vt:lpstr>po_num</vt:lpstr>
      <vt:lpstr>'F25 Warehouse Sale Product List'!Print_Titles</vt:lpstr>
      <vt:lpstr>Pick!Print_Titles</vt:lpstr>
      <vt:lpstr>purch_amt</vt:lpstr>
      <vt:lpstr>purch_ship</vt:lpstr>
      <vt:lpstr>rewards</vt:lpstr>
      <vt:lpstr>sch_add</vt:lpstr>
      <vt:lpstr>sch_city</vt:lpstr>
      <vt:lpstr>sch_phone</vt:lpstr>
      <vt:lpstr>sch_postcode</vt:lpstr>
      <vt:lpstr>sch_prov</vt:lpstr>
      <vt:lpstr>school_name</vt:lpstr>
      <vt:lpstr>shiphandle</vt:lpstr>
      <vt:lpstr>subtotal</vt:lpstr>
      <vt:lpstr>warehouse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Engler Caroline</dc:creator>
  <cp:keywords/>
  <dc:description/>
  <cp:lastModifiedBy>Hayhurst, Erica</cp:lastModifiedBy>
  <cp:revision/>
  <cp:lastPrinted>2024-10-06T20:22:34Z</cp:lastPrinted>
  <dcterms:created xsi:type="dcterms:W3CDTF">2015-11-26T20:19:26Z</dcterms:created>
  <dcterms:modified xsi:type="dcterms:W3CDTF">2025-09-30T13:25:36Z</dcterms:modified>
  <cp:category/>
  <cp:contentStatus/>
</cp:coreProperties>
</file>