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Markham\BOOKFAIRS\BF_Toronto\CAWSE\F25 Remote CAWS\"/>
    </mc:Choice>
  </mc:AlternateContent>
  <xr:revisionPtr revIDLastSave="0" documentId="13_ncr:1_{A96D4ED1-BED6-4283-B39E-C563F79A20FE}" xr6:coauthVersionLast="47" xr6:coauthVersionMax="47" xr10:uidLastSave="{00000000-0000-0000-0000-000000000000}"/>
  <workbookProtection workbookAlgorithmName="SHA-512" workbookHashValue="Yb2MKCrLAmmkUGCMbBKjp/2E38n7Ba6Wx5gXo13UYkSg/mfcRpUOicFDA3AZ+wqAa86euGn2kd8+FTGko3B8EA==" workbookSaltValue="k8qjTBDA7sdnV364TkuFjg==" workbookSpinCount="100000" lockStructure="1"/>
  <bookViews>
    <workbookView xWindow="-120" yWindow="-120" windowWidth="29040" windowHeight="15720" xr2:uid="{00000000-000D-0000-FFFF-FFFF00000000}"/>
  </bookViews>
  <sheets>
    <sheet name="F25 Warehouse Sale Product List" sheetId="1" r:id="rId1"/>
    <sheet name="Pick" sheetId="2" state="hidden" r:id="rId2"/>
    <sheet name="Invoice_Receipt" sheetId="3" state="hidden" r:id="rId3"/>
    <sheet name="drop-down lists" sheetId="4" state="hidden" r:id="rId4"/>
  </sheets>
  <definedNames>
    <definedName name="_xlnm._FilterDatabase" localSheetId="0" hidden="1">'F25 Warehouse Sale Product List'!$A$83:$G$83</definedName>
    <definedName name="_xlnm._FilterDatabase" localSheetId="1" hidden="1">Pick!$A$6:$F$1198</definedName>
    <definedName name="acct_num">'F25 Warehouse Sale Product List'!$D$47</definedName>
    <definedName name="afk">'F25 Warehouse Sale Product List'!$F$630</definedName>
    <definedName name="amount">'F25 Warehouse Sale Product List'!$E$72</definedName>
    <definedName name="bear_for_breakfast">'F25 Warehouse Sale Product List'!#REF!</definedName>
    <definedName name="board_name">'F25 Warehouse Sale Product List'!$C$69:$G$69</definedName>
    <definedName name="branch">'F25 Warehouse Sale Product List'!$A$43</definedName>
    <definedName name="bundles_ensembles">'F25 Warehouse Sale Product List'!#REF!</definedName>
    <definedName name="chairperson">'F25 Warehouse Sale Product List'!$A$49</definedName>
    <definedName name="conceal_dont_feel">'F25 Warehouse Sale Product List'!$F$641</definedName>
    <definedName name="cust_email">'F25 Warehouse Sale Product List'!$A$60</definedName>
    <definedName name="cust_phone">'F25 Warehouse Sale Product List'!$D$60:$F$60</definedName>
    <definedName name="customername">'F25 Warehouse Sale Product List'!$A$58</definedName>
    <definedName name="deep_end">'F25 Warehouse Sale Product List'!#REF!</definedName>
    <definedName name="delivery">'F25 Warehouse Sale Product List'!$B$57</definedName>
    <definedName name="dino_era3d">#REF!</definedName>
    <definedName name="discount">'F25 Warehouse Sale Product List'!$E$73</definedName>
    <definedName name="double_down">'F25 Warehouse Sale Product List'!$F$479</definedName>
    <definedName name="era_ruler">#REF!</definedName>
    <definedName name="era_sharpener">#REF!</definedName>
    <definedName name="final_due">'F25 Warehouse Sale Product List'!$E$76</definedName>
    <definedName name="flamingo_pens">#REF!</definedName>
    <definedName name="flower_pens">#REF!</definedName>
    <definedName name="game_control">#REF!</definedName>
    <definedName name="get_me_anotherone">'F25 Warehouse Sale Product List'!#REF!</definedName>
    <definedName name="gs_hugtree">'F25 Warehouse Sale Product List'!$F$405</definedName>
    <definedName name="gs_kingdom_fantasy">'F25 Warehouse Sale Product List'!$F$406</definedName>
    <definedName name="gs_sewer_rat">'F25 Warehouse Sale Product List'!#REF!</definedName>
    <definedName name="gst">'F25 Warehouse Sale Product List'!$E$77</definedName>
    <definedName name="gstrate">'F25 Warehouse Sale Product List'!$D$40</definedName>
    <definedName name="img_erasers">#REF!</definedName>
    <definedName name="INT_pack">'F25 Warehouse Sale Product List'!#REF!</definedName>
    <definedName name="irresistible">'F25 Warehouse Sale Product List'!$F$473</definedName>
    <definedName name="JR_pack">'F25 Warehouse Sale Product List'!#REF!</definedName>
    <definedName name="K2_pack">'F25 Warehouse Sale Product List'!#REF!</definedName>
    <definedName name="meltdown">'F25 Warehouse Sale Product List'!#REF!</definedName>
    <definedName name="moose">'F25 Warehouse Sale Product List'!#REF!</definedName>
    <definedName name="moving_day">'F25 Warehouse Sale Product List'!#REF!</definedName>
    <definedName name="mucus_mayhem">'F25 Warehouse Sale Product List'!#REF!</definedName>
    <definedName name="odd_sisters">'F25 Warehouse Sale Product List'!#REF!</definedName>
    <definedName name="partof_yourworld">'F25 Warehouse Sale Product List'!$F$670</definedName>
    <definedName name="payment">'F25 Warehouse Sale Product List'!$B$66</definedName>
    <definedName name="pen_llama_blue">'F25 Warehouse Sale Product List'!#REF!</definedName>
    <definedName name="po_num">'F25 Warehouse Sale Product List'!$A$69</definedName>
    <definedName name="poisoned">'F25 Warehouse Sale Product List'!$F$672</definedName>
    <definedName name="pom_pom_pen">#REF!</definedName>
    <definedName name="_xlnm.Print_Area" localSheetId="2">Invoice_Receipt!$A$1:$F$44</definedName>
    <definedName name="_xlnm.Print_Area" localSheetId="1">Pick!$A$1:$F$818</definedName>
    <definedName name="_xlnm.Print_Titles" localSheetId="0">'F25 Warehouse Sale Product List'!$83:$83</definedName>
    <definedName name="_xlnm.Print_Titles" localSheetId="1">Pick!$6:$6</definedName>
    <definedName name="province">'F25 Warehouse Sale Product List'!$B$40</definedName>
    <definedName name="rewards">'F25 Warehouse Sale Product List'!$B$64</definedName>
    <definedName name="sch_add">'F25 Warehouse Sale Product List'!$A$51:$B$51</definedName>
    <definedName name="sch_city">'F25 Warehouse Sale Product List'!$A$53</definedName>
    <definedName name="sch_phone">'F25 Warehouse Sale Product List'!$D$51</definedName>
    <definedName name="sch_postcode">'F25 Warehouse Sale Product List'!$C$53</definedName>
    <definedName name="sch_prov">'F25 Warehouse Sale Product List'!$B$53</definedName>
    <definedName name="scholastic_year_sports">'F25 Warehouse Sale Product List'!$F$620</definedName>
    <definedName name="school_name">'F25 Warehouse Sale Product List'!$A$47</definedName>
    <definedName name="school_rules">'F25 Warehouse Sale Product List'!#REF!</definedName>
    <definedName name="shark_pen">#REF!</definedName>
    <definedName name="shiphandle">'F25 Warehouse Sale Product List'!$E$75</definedName>
    <definedName name="sing_song_bedtime">'F25 Warehouse Sale Product List'!#REF!</definedName>
    <definedName name="smart_phone_era">#REF!</definedName>
    <definedName name="sparkly_bear">#REF!</definedName>
    <definedName name="stepsister">'F25 Warehouse Sale Product List'!$F$630</definedName>
    <definedName name="subtotal">'F25 Warehouse Sale Product List'!$E$74</definedName>
    <definedName name="super_sketchy">'F25 Warehouse Sale Product List'!$F$472</definedName>
    <definedName name="taxrate">'F25 Warehouse Sale Product List'!$C$40</definedName>
    <definedName name="TEEN_pack">'F25 Warehouse Sale Product List'!#REF!</definedName>
    <definedName name="ts_crystal_faries">'F25 Warehouse Sale Product List'!#REF!</definedName>
    <definedName name="ts_niagara">'F25 Warehouse Sale Product List'!$F$410</definedName>
    <definedName name="twisted_tales">'F25 Warehouse Sale Product List'!#REF!</definedName>
    <definedName name="uv_pen">#REF!</definedName>
    <definedName name="warehouse">'F25 Warehouse Sale Product List'!$A$43</definedName>
    <definedName name="what_blows_up">'F25 Warehouse Sale Product List'!$F$474</definedName>
    <definedName name="wrecking_ball">'F25 Warehouse Sale Product List'!$F$480</definedName>
    <definedName name="Z_0DD695E2_E0D1_449E_A7F8_DCD56F3E02B4_.wvu.PrintArea" localSheetId="0" hidden="1">'F25 Warehouse Sale Product List'!$A$83:$G$337</definedName>
    <definedName name="Z_0DD695E2_E0D1_449E_A7F8_DCD56F3E02B4_.wvu.PrintTitles" localSheetId="0" hidden="1">'F25 Warehouse Sale Product List'!#REF!</definedName>
  </definedNames>
  <calcPr calcId="191029"/>
  <customWorkbookViews>
    <customWorkbookView name="Engler Caroline - Personal View" guid="{0DD695E2-E0D1-449E-A7F8-DCD56F3E02B4}" mergeInterval="0" personalView="1" maximized="1" windowWidth="143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4" i="1" l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183" i="1"/>
  <c r="E76" i="1"/>
  <c r="E75" i="1"/>
  <c r="E77" i="1" s="1"/>
  <c r="E73" i="1"/>
  <c r="C70" i="1"/>
  <c r="A70" i="1"/>
  <c r="C69" i="1"/>
  <c r="A69" i="1"/>
  <c r="C66" i="1"/>
  <c r="C57" i="1"/>
  <c r="B4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30" i="1"/>
  <c r="G126" i="1"/>
  <c r="G127" i="1"/>
  <c r="G128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10" i="1"/>
  <c r="G108" i="1"/>
  <c r="G109" i="1"/>
  <c r="E931" i="2" l="1"/>
  <c r="E21" i="2"/>
  <c r="E344" i="2"/>
  <c r="E139" i="2"/>
  <c r="E313" i="2"/>
  <c r="E509" i="2"/>
  <c r="E1129" i="2"/>
  <c r="E25" i="2"/>
  <c r="E166" i="2"/>
  <c r="E484" i="2"/>
  <c r="E262" i="2"/>
  <c r="E315" i="2"/>
  <c r="E519" i="2"/>
  <c r="E146" i="2"/>
  <c r="E330" i="2"/>
  <c r="E271" i="2"/>
  <c r="E616" i="2"/>
  <c r="E352" i="2"/>
  <c r="E326" i="2"/>
  <c r="E199" i="2"/>
  <c r="E700" i="2"/>
  <c r="E226" i="2"/>
  <c r="E20" i="2"/>
  <c r="E293" i="2"/>
  <c r="E406" i="2"/>
  <c r="E346" i="2"/>
  <c r="E213" i="2"/>
  <c r="E292" i="2"/>
  <c r="E8" i="2"/>
  <c r="E1133" i="2"/>
  <c r="E752" i="2"/>
  <c r="E448" i="2"/>
  <c r="E595" i="2"/>
  <c r="E871" i="2"/>
  <c r="E1105" i="2"/>
  <c r="E490" i="2"/>
  <c r="E746" i="2"/>
  <c r="E985" i="2"/>
  <c r="E837" i="2"/>
  <c r="E716" i="2"/>
  <c r="E818" i="2"/>
  <c r="E1154" i="2"/>
  <c r="E810" i="2"/>
  <c r="E768" i="2"/>
  <c r="E1095" i="2"/>
  <c r="E784" i="2"/>
  <c r="E1099" i="2"/>
  <c r="E511" i="2"/>
  <c r="E542" i="2"/>
  <c r="E546" i="2"/>
  <c r="E1087" i="2"/>
  <c r="E763" i="2"/>
  <c r="E396" i="2"/>
  <c r="E450" i="2"/>
  <c r="E748" i="2"/>
  <c r="E847" i="2"/>
  <c r="E1164" i="2"/>
  <c r="E670" i="2"/>
  <c r="E728" i="2"/>
  <c r="E1168" i="2"/>
  <c r="E731" i="2"/>
  <c r="E717" i="2"/>
  <c r="E750" i="2"/>
  <c r="E1172" i="2"/>
  <c r="E435" i="2"/>
  <c r="E413" i="2"/>
  <c r="E414" i="2"/>
  <c r="E1004" i="2"/>
  <c r="E1042" i="2"/>
  <c r="E1044" i="2"/>
  <c r="E1024" i="2"/>
  <c r="E1018" i="2"/>
  <c r="E1028" i="2"/>
  <c r="E1005" i="2"/>
  <c r="E730" i="2"/>
  <c r="E562" i="2"/>
  <c r="E671" i="2"/>
  <c r="E988" i="2"/>
  <c r="E430" i="2"/>
  <c r="E462" i="2"/>
  <c r="E665" i="2"/>
  <c r="E613" i="2"/>
  <c r="E676" i="2"/>
  <c r="E862" i="2"/>
  <c r="E827" i="2"/>
  <c r="E1034" i="2"/>
  <c r="E666" i="2"/>
  <c r="E389" i="2"/>
  <c r="E915" i="2"/>
  <c r="E882" i="2"/>
  <c r="E1070" i="2"/>
  <c r="E407" i="2"/>
  <c r="E945" i="2"/>
  <c r="E647" i="2"/>
  <c r="E463" i="2"/>
  <c r="E823" i="2"/>
  <c r="E697" i="2"/>
  <c r="E947" i="2"/>
  <c r="E575" i="2"/>
  <c r="E1071" i="2"/>
  <c r="E884" i="2"/>
  <c r="E885" i="2"/>
  <c r="E903" i="2"/>
  <c r="E580" i="2"/>
  <c r="E888" i="2"/>
  <c r="E690" i="2"/>
  <c r="E701" i="2"/>
  <c r="E890" i="2"/>
  <c r="E603" i="2"/>
  <c r="E907" i="2"/>
  <c r="E939" i="2"/>
  <c r="E586" i="2"/>
  <c r="E735" i="2"/>
  <c r="E1104" i="2"/>
  <c r="E753" i="2"/>
  <c r="E408" i="2"/>
  <c r="E538" i="2"/>
  <c r="E409" i="2"/>
  <c r="E652" i="2"/>
  <c r="E488" i="2"/>
  <c r="E1000" i="2"/>
  <c r="E977" i="2"/>
  <c r="E760" i="2"/>
  <c r="E540" i="2"/>
  <c r="E596" i="2"/>
  <c r="E1116" i="2"/>
  <c r="E597" i="2"/>
  <c r="E1117" i="2"/>
  <c r="E653" i="2"/>
  <c r="E769" i="2"/>
  <c r="E528" i="2"/>
  <c r="E512" i="2"/>
  <c r="E719" i="2"/>
  <c r="E761" i="2"/>
  <c r="E548" i="2"/>
  <c r="E721" i="2"/>
  <c r="E933" i="2"/>
  <c r="E846" i="2"/>
  <c r="E1160" i="2"/>
  <c r="E553" i="2"/>
  <c r="E848" i="2"/>
  <c r="E554" i="2"/>
  <c r="E724" i="2"/>
  <c r="E725" i="2"/>
  <c r="E1068" i="2"/>
  <c r="E1170" i="2"/>
  <c r="E1141" i="2"/>
  <c r="E714" i="2"/>
  <c r="E412" i="2"/>
  <c r="E942" i="2"/>
  <c r="E744" i="2"/>
  <c r="E1036" i="2"/>
  <c r="E736" i="2"/>
  <c r="E1083" i="2"/>
  <c r="E703" i="2"/>
  <c r="E385" i="2"/>
  <c r="E420" i="2"/>
  <c r="E410" i="2"/>
  <c r="E824" i="2"/>
  <c r="E471" i="2"/>
  <c r="E1151" i="2"/>
  <c r="E978" i="2"/>
  <c r="E754" i="2"/>
  <c r="E393" i="2"/>
  <c r="E541" i="2"/>
  <c r="E881" i="2"/>
  <c r="E912" i="2"/>
  <c r="E811" i="2"/>
  <c r="E1106" i="2"/>
  <c r="E770" i="2"/>
  <c r="E529" i="2"/>
  <c r="E499" i="2"/>
  <c r="E543" i="2"/>
  <c r="E547" i="2"/>
  <c r="E1156" i="2"/>
  <c r="E454" i="2"/>
  <c r="E742" i="2"/>
  <c r="E1157" i="2"/>
  <c r="E1161" i="2"/>
  <c r="E403" i="2"/>
  <c r="E1165" i="2"/>
  <c r="E1139" i="2"/>
  <c r="E457" i="2"/>
  <c r="E1090" i="2"/>
  <c r="E556" i="2"/>
  <c r="E765" i="2"/>
  <c r="E842" i="2"/>
  <c r="E729" i="2"/>
  <c r="E451" i="2"/>
  <c r="E851" i="2"/>
  <c r="E860" i="2"/>
  <c r="E1037" i="2"/>
  <c r="E1012" i="2"/>
  <c r="E1046" i="2"/>
  <c r="E1026" i="2"/>
  <c r="E1020" i="2"/>
  <c r="E1030" i="2"/>
  <c r="E951" i="2"/>
  <c r="E1108" i="2"/>
  <c r="E563" i="2"/>
  <c r="E629" i="2"/>
  <c r="E630" i="2"/>
  <c r="E820" i="2"/>
  <c r="E442" i="2"/>
  <c r="E674" i="2"/>
  <c r="E1179" i="2"/>
  <c r="E631" i="2"/>
  <c r="E662" i="2"/>
  <c r="E990" i="2"/>
  <c r="E1143" i="2"/>
  <c r="E1077" i="2"/>
  <c r="E830" i="2"/>
  <c r="E678" i="2"/>
  <c r="E390" i="2"/>
  <c r="E1100" i="2"/>
  <c r="E927" i="2"/>
  <c r="E681" i="2"/>
  <c r="E649" i="2"/>
  <c r="E632" i="2"/>
  <c r="E929" i="2"/>
  <c r="E615" i="2"/>
  <c r="E806" i="2"/>
  <c r="E1186" i="2"/>
  <c r="E883" i="2"/>
  <c r="E1122" i="2"/>
  <c r="E1124" i="2"/>
  <c r="E800" i="2"/>
  <c r="E817" i="2"/>
  <c r="E895" i="2"/>
  <c r="E584" i="2"/>
  <c r="E906" i="2"/>
  <c r="E1125" i="2"/>
  <c r="E1112" i="2"/>
  <c r="E604" i="2"/>
  <c r="E1102" i="2"/>
  <c r="E759" i="2"/>
  <c r="E1072" i="2"/>
  <c r="E628" i="2"/>
  <c r="E391" i="2"/>
  <c r="E421" i="2"/>
  <c r="E400" i="2"/>
  <c r="E783" i="2"/>
  <c r="E527" i="2"/>
  <c r="E1152" i="2"/>
  <c r="E979" i="2"/>
  <c r="E755" i="2"/>
  <c r="E394" i="2"/>
  <c r="E441" i="2"/>
  <c r="E809" i="2"/>
  <c r="E1074" i="2"/>
  <c r="E1155" i="2"/>
  <c r="E1096" i="2"/>
  <c r="E654" i="2"/>
  <c r="E518" i="2"/>
  <c r="E489" i="2"/>
  <c r="E544" i="2"/>
  <c r="E445" i="2"/>
  <c r="E838" i="2"/>
  <c r="E446" i="2"/>
  <c r="E727" i="2"/>
  <c r="E1065" i="2"/>
  <c r="E1138" i="2"/>
  <c r="E1162" i="2"/>
  <c r="E1088" i="2"/>
  <c r="E934" i="2"/>
  <c r="E1066" i="2"/>
  <c r="E983" i="2"/>
  <c r="E757" i="2"/>
  <c r="E1171" i="2"/>
  <c r="E751" i="2"/>
  <c r="E843" i="2"/>
  <c r="E436" i="2"/>
  <c r="E733" i="2"/>
  <c r="E560" i="2"/>
  <c r="E1038" i="2"/>
  <c r="E1013" i="2"/>
  <c r="E1047" i="2"/>
  <c r="E1027" i="2"/>
  <c r="E1021" i="2"/>
  <c r="E1059" i="2"/>
  <c r="E704" i="2"/>
  <c r="E1092" i="2"/>
  <c r="E627" i="2"/>
  <c r="E638" i="2"/>
  <c r="E439" i="2"/>
  <c r="E1178" i="2"/>
  <c r="E443" i="2"/>
  <c r="E424" i="2"/>
  <c r="E1180" i="2"/>
  <c r="E943" i="2"/>
  <c r="E567" i="2"/>
  <c r="E1062" i="2"/>
  <c r="E828" i="2"/>
  <c r="E799" i="2"/>
  <c r="E916" i="2"/>
  <c r="E1146" i="2"/>
  <c r="E426" i="2"/>
  <c r="E926" i="2"/>
  <c r="E919" i="2"/>
  <c r="E1148" i="2"/>
  <c r="E650" i="2"/>
  <c r="E599" i="2"/>
  <c r="E911" i="2"/>
  <c r="E1185" i="2"/>
  <c r="E633" i="2"/>
  <c r="E992" i="2"/>
  <c r="E1078" i="2"/>
  <c r="E576" i="2"/>
  <c r="E698" i="2"/>
  <c r="E609" i="2"/>
  <c r="E594" i="2"/>
  <c r="E656" i="2"/>
  <c r="E785" i="2"/>
  <c r="E602" i="2"/>
  <c r="E949" i="2"/>
  <c r="E1101" i="2"/>
  <c r="E863" i="2"/>
  <c r="E792" i="2"/>
  <c r="E869" i="2"/>
  <c r="E657" i="2"/>
  <c r="E999" i="2"/>
  <c r="E537" i="2"/>
  <c r="E976" i="2"/>
  <c r="E392" i="2"/>
  <c r="E606" i="2"/>
  <c r="E782" i="2"/>
  <c r="E921" i="2"/>
  <c r="E1135" i="2"/>
  <c r="E980" i="2"/>
  <c r="E747" i="2"/>
  <c r="E1153" i="2"/>
  <c r="E431" i="2"/>
  <c r="E658" i="2"/>
  <c r="E872" i="2"/>
  <c r="E1085" i="2"/>
  <c r="E1064" i="2"/>
  <c r="E1097" i="2"/>
  <c r="E510" i="2"/>
  <c r="E530" i="2"/>
  <c r="E722" i="2"/>
  <c r="E1086" i="2"/>
  <c r="E726" i="2"/>
  <c r="E549" i="2"/>
  <c r="E741" i="2"/>
  <c r="E605" i="2"/>
  <c r="E858" i="2"/>
  <c r="E455" i="2"/>
  <c r="E460" i="2"/>
  <c r="E844" i="2"/>
  <c r="E452" i="2"/>
  <c r="E626" i="2"/>
  <c r="E1150" i="2"/>
  <c r="E864" i="2"/>
  <c r="E775" i="2"/>
  <c r="E708" i="2"/>
  <c r="E1136" i="2"/>
  <c r="E940" i="2"/>
  <c r="E739" i="2"/>
  <c r="E1137" i="2"/>
  <c r="E427" i="2"/>
  <c r="E402" i="2"/>
  <c r="E865" i="2"/>
  <c r="E892" i="2"/>
  <c r="E826" i="2"/>
  <c r="E1098" i="2"/>
  <c r="E498" i="2"/>
  <c r="E791" i="2"/>
  <c r="E545" i="2"/>
  <c r="E762" i="2"/>
  <c r="E711" i="2"/>
  <c r="E1119" i="2"/>
  <c r="E839" i="2"/>
  <c r="E1158" i="2"/>
  <c r="E723" i="2"/>
  <c r="E840" i="2"/>
  <c r="E456" i="2"/>
  <c r="E1002" i="2"/>
  <c r="E982" i="2"/>
  <c r="E1067" i="2"/>
  <c r="E1140" i="2"/>
  <c r="E859" i="2"/>
  <c r="E461" i="2"/>
  <c r="E766" i="2"/>
  <c r="E984" i="2"/>
  <c r="E1174" i="2"/>
  <c r="E732" i="2"/>
  <c r="E1023" i="2"/>
  <c r="E1015" i="2"/>
  <c r="E1049" i="2"/>
  <c r="E1053" i="2"/>
  <c r="E1056" i="2"/>
  <c r="E1061" i="2"/>
  <c r="E561" i="2"/>
  <c r="E861" i="2"/>
  <c r="E1177" i="2"/>
  <c r="E707" i="2"/>
  <c r="E659" i="2"/>
  <c r="E664" i="2"/>
  <c r="E418" i="2"/>
  <c r="E660" i="2"/>
  <c r="E565" i="2"/>
  <c r="E566" i="2"/>
  <c r="E677" i="2"/>
  <c r="E1031" i="2"/>
  <c r="E923" i="2"/>
  <c r="E941" i="2"/>
  <c r="E1144" i="2"/>
  <c r="E1145" i="2"/>
  <c r="E1183" i="2"/>
  <c r="E822" i="2"/>
  <c r="E873" i="2"/>
  <c r="E571" i="2"/>
  <c r="E1184" i="2"/>
  <c r="E640" i="2"/>
  <c r="E573" i="2"/>
  <c r="E991" i="2"/>
  <c r="E935" i="2"/>
  <c r="E948" i="2"/>
  <c r="E1187" i="2"/>
  <c r="E807" i="2"/>
  <c r="E1191" i="2"/>
  <c r="E684" i="2"/>
  <c r="E685" i="2"/>
  <c r="E663" i="2"/>
  <c r="E623" i="2"/>
  <c r="E582" i="2"/>
  <c r="E896" i="2"/>
  <c r="E585" i="2"/>
  <c r="E867" i="2"/>
  <c r="E625" i="2"/>
  <c r="E897" i="2"/>
  <c r="E879" i="2"/>
  <c r="E1131" i="2"/>
  <c r="E834" i="2"/>
  <c r="E453" i="2"/>
  <c r="E836" i="2"/>
  <c r="E1134" i="2"/>
  <c r="E539" i="2"/>
  <c r="E1073" i="2"/>
  <c r="E709" i="2"/>
  <c r="E1084" i="2"/>
  <c r="E936" i="2"/>
  <c r="E740" i="2"/>
  <c r="E1115" i="2"/>
  <c r="E401" i="2"/>
  <c r="E981" i="2"/>
  <c r="E776" i="2"/>
  <c r="E695" i="2"/>
  <c r="E812" i="2"/>
  <c r="E1075" i="2"/>
  <c r="E493" i="2"/>
  <c r="E718" i="2"/>
  <c r="E720" i="2"/>
  <c r="E411" i="2"/>
  <c r="E437" i="2"/>
  <c r="E932" i="2"/>
  <c r="E551" i="2"/>
  <c r="E552" i="2"/>
  <c r="E397" i="2"/>
  <c r="E743" i="2"/>
  <c r="E712" i="2"/>
  <c r="E749" i="2"/>
  <c r="E555" i="2"/>
  <c r="E1091" i="2"/>
  <c r="E986" i="2"/>
  <c r="E557" i="2"/>
  <c r="E559" i="2"/>
  <c r="E433" i="2"/>
  <c r="E388" i="2"/>
  <c r="E416" i="2"/>
  <c r="E1175" i="2"/>
  <c r="E1040" i="2"/>
  <c r="E1016" i="2"/>
  <c r="E1050" i="2"/>
  <c r="E1054" i="2"/>
  <c r="E1057" i="2"/>
  <c r="E758" i="2"/>
  <c r="E715" i="2"/>
  <c r="E987" i="2"/>
  <c r="E854" i="2"/>
  <c r="E590" i="2"/>
  <c r="E686" i="2"/>
  <c r="E422" i="2"/>
  <c r="E399" i="2"/>
  <c r="E989" i="2"/>
  <c r="E614" i="2"/>
  <c r="E639" i="2"/>
  <c r="E1132" i="2"/>
  <c r="E835" i="2"/>
  <c r="E432" i="2"/>
  <c r="E635" i="2"/>
  <c r="E880" i="2"/>
  <c r="E651" i="2"/>
  <c r="E790" i="2"/>
  <c r="E857" i="2"/>
  <c r="E1001" i="2"/>
  <c r="E845" i="2"/>
  <c r="E734" i="2"/>
  <c r="E825" i="2"/>
  <c r="E395" i="2"/>
  <c r="E922" i="2"/>
  <c r="E767" i="2"/>
  <c r="E607" i="2"/>
  <c r="E801" i="2"/>
  <c r="E777" i="2"/>
  <c r="E802" i="2"/>
  <c r="E937" i="2"/>
  <c r="E1118" i="2"/>
  <c r="E710" i="2"/>
  <c r="E449" i="2"/>
  <c r="E550" i="2"/>
  <c r="E669" i="2"/>
  <c r="E1159" i="2"/>
  <c r="E764" i="2"/>
  <c r="E1163" i="2"/>
  <c r="E386" i="2"/>
  <c r="E1166" i="2"/>
  <c r="E1167" i="2"/>
  <c r="E841" i="2"/>
  <c r="E1169" i="2"/>
  <c r="E387" i="2"/>
  <c r="E850" i="2"/>
  <c r="E434" i="2"/>
  <c r="E1173" i="2"/>
  <c r="E459" i="2"/>
  <c r="E1003" i="2"/>
  <c r="E1041" i="2"/>
  <c r="E1017" i="2"/>
  <c r="E1051" i="2"/>
  <c r="E1055" i="2"/>
  <c r="E1058" i="2"/>
  <c r="E1069" i="2"/>
  <c r="E415" i="2"/>
  <c r="E1176" i="2"/>
  <c r="E706" i="2"/>
  <c r="E819" i="2"/>
  <c r="E429" i="2"/>
  <c r="E428" i="2"/>
  <c r="E423" i="2"/>
  <c r="E444" i="2"/>
  <c r="E447" i="2"/>
  <c r="E621" i="2"/>
  <c r="E914" i="2"/>
  <c r="E1033" i="2"/>
  <c r="E913" i="2"/>
  <c r="E829" i="2"/>
  <c r="E569" i="2"/>
  <c r="E866" i="2"/>
  <c r="E924" i="2"/>
  <c r="E1089" i="2"/>
  <c r="E636" i="2"/>
  <c r="E1025" i="2"/>
  <c r="E745" i="2"/>
  <c r="E398" i="2"/>
  <c r="E419" i="2"/>
  <c r="E1035" i="2"/>
  <c r="E568" i="2"/>
  <c r="E917" i="2"/>
  <c r="E928" i="2"/>
  <c r="E593" i="2"/>
  <c r="E815" i="2"/>
  <c r="E600" i="2"/>
  <c r="E1190" i="2"/>
  <c r="E579" i="2"/>
  <c r="E610" i="2"/>
  <c r="E833" i="2"/>
  <c r="E773" i="2"/>
  <c r="E877" i="2"/>
  <c r="E620" i="2"/>
  <c r="E693" i="2"/>
  <c r="E950" i="2"/>
  <c r="E618" i="2"/>
  <c r="E472" i="2"/>
  <c r="E781" i="2"/>
  <c r="E622" i="2"/>
  <c r="E501" i="2"/>
  <c r="E465" i="2"/>
  <c r="E495" i="2"/>
  <c r="E643" i="2"/>
  <c r="E1082" i="2"/>
  <c r="E476" i="2"/>
  <c r="E644" i="2"/>
  <c r="E280" i="2"/>
  <c r="E962" i="2"/>
  <c r="E355" i="2"/>
  <c r="E286" i="2"/>
  <c r="E289" i="2"/>
  <c r="E30" i="2"/>
  <c r="E359" i="2"/>
  <c r="E294" i="2"/>
  <c r="E188" i="2"/>
  <c r="E965" i="2"/>
  <c r="E197" i="2"/>
  <c r="E90" i="2"/>
  <c r="E300" i="2"/>
  <c r="E966" i="2"/>
  <c r="E238" i="2"/>
  <c r="E78" i="2"/>
  <c r="E305" i="2"/>
  <c r="E36" i="2"/>
  <c r="E80" i="2"/>
  <c r="E81" i="2"/>
  <c r="E849" i="2"/>
  <c r="E1142" i="2"/>
  <c r="E1052" i="2"/>
  <c r="E852" i="2"/>
  <c r="E404" i="2"/>
  <c r="E944" i="2"/>
  <c r="E813" i="2"/>
  <c r="E668" i="2"/>
  <c r="E679" i="2"/>
  <c r="E687" i="2"/>
  <c r="E952" i="2"/>
  <c r="E655" i="2"/>
  <c r="E682" i="2"/>
  <c r="E893" i="2"/>
  <c r="E699" i="2"/>
  <c r="E601" i="2"/>
  <c r="E583" i="2"/>
  <c r="E619" i="2"/>
  <c r="E908" i="2"/>
  <c r="E642" i="2"/>
  <c r="E870" i="2"/>
  <c r="E808" i="2"/>
  <c r="E1080" i="2"/>
  <c r="E900" i="2"/>
  <c r="E789" i="2"/>
  <c r="E500" i="2"/>
  <c r="E522" i="2"/>
  <c r="E533" i="2"/>
  <c r="E515" i="2"/>
  <c r="E477" i="2"/>
  <c r="E516" i="2"/>
  <c r="E486" i="2"/>
  <c r="E480" i="2"/>
  <c r="E43" i="2"/>
  <c r="E961" i="2"/>
  <c r="E27" i="2"/>
  <c r="E60" i="2"/>
  <c r="E287" i="2"/>
  <c r="E358" i="2"/>
  <c r="E1009" i="2"/>
  <c r="E203" i="2"/>
  <c r="E205" i="2"/>
  <c r="E45" i="2"/>
  <c r="E190" i="2"/>
  <c r="E118" i="2"/>
  <c r="E15" i="2"/>
  <c r="E170" i="2"/>
  <c r="E162" i="2"/>
  <c r="E171" i="2"/>
  <c r="E178" i="2"/>
  <c r="E79" i="2"/>
  <c r="E251" i="2"/>
  <c r="E311" i="2"/>
  <c r="E314" i="2"/>
  <c r="E317" i="2"/>
  <c r="E50" i="2"/>
  <c r="E42" i="2"/>
  <c r="E367" i="2"/>
  <c r="E186" i="2"/>
  <c r="E273" i="2"/>
  <c r="E369" i="2"/>
  <c r="E970" i="2"/>
  <c r="E70" i="2"/>
  <c r="E56" i="2"/>
  <c r="E87" i="2"/>
  <c r="E327" i="2"/>
  <c r="E120" i="2"/>
  <c r="E243" i="2"/>
  <c r="E100" i="2"/>
  <c r="E332" i="2"/>
  <c r="E337" i="2"/>
  <c r="E263" i="2"/>
  <c r="E342" i="2"/>
  <c r="E247" i="2"/>
  <c r="E973" i="2"/>
  <c r="E265" i="2"/>
  <c r="E202" i="2"/>
  <c r="E248" i="2"/>
  <c r="E155" i="2"/>
  <c r="E143" i="2"/>
  <c r="E255" i="2"/>
  <c r="E237" i="2"/>
  <c r="E157" i="2"/>
  <c r="E230" i="2"/>
  <c r="E756" i="2"/>
  <c r="E1107" i="2"/>
  <c r="E1019" i="2"/>
  <c r="E853" i="2"/>
  <c r="E672" i="2"/>
  <c r="E661" i="2"/>
  <c r="E814" i="2"/>
  <c r="E821" i="2"/>
  <c r="E804" i="2"/>
  <c r="E680" i="2"/>
  <c r="E675" i="2"/>
  <c r="E689" i="2"/>
  <c r="E464" i="2"/>
  <c r="E856" i="2"/>
  <c r="E1123" i="2"/>
  <c r="E581" i="2"/>
  <c r="E876" i="2"/>
  <c r="E1079" i="2"/>
  <c r="E1113" i="2"/>
  <c r="E898" i="2"/>
  <c r="E899" i="2"/>
  <c r="E1193" i="2"/>
  <c r="E795" i="2"/>
  <c r="E1194" i="2"/>
  <c r="E797" i="2"/>
  <c r="E507" i="2"/>
  <c r="E1130" i="2"/>
  <c r="E502" i="2"/>
  <c r="E535" i="2"/>
  <c r="E587" i="2"/>
  <c r="E482" i="2"/>
  <c r="E479" i="2"/>
  <c r="E496" i="2"/>
  <c r="E9" i="2"/>
  <c r="E954" i="2"/>
  <c r="E963" i="2"/>
  <c r="E256" i="2"/>
  <c r="E1008" i="2"/>
  <c r="E290" i="2"/>
  <c r="E31" i="2"/>
  <c r="E75" i="2"/>
  <c r="E128" i="2"/>
  <c r="E361" i="2"/>
  <c r="E198" i="2"/>
  <c r="E297" i="2"/>
  <c r="E206" i="2"/>
  <c r="E47" i="2"/>
  <c r="E163" i="2"/>
  <c r="E177" i="2"/>
  <c r="E364" i="2"/>
  <c r="E365" i="2"/>
  <c r="E308" i="2"/>
  <c r="E91" i="2"/>
  <c r="E233" i="2"/>
  <c r="E318" i="2"/>
  <c r="E254" i="2"/>
  <c r="E209" i="2"/>
  <c r="E18" i="2"/>
  <c r="E83" i="2"/>
  <c r="E134" i="2"/>
  <c r="E323" i="2"/>
  <c r="E55" i="2"/>
  <c r="E96" i="2"/>
  <c r="E193" i="2"/>
  <c r="E167" i="2"/>
  <c r="E275" i="2"/>
  <c r="E194" i="2"/>
  <c r="E244" i="2"/>
  <c r="E374" i="2"/>
  <c r="E333" i="2"/>
  <c r="E376" i="2"/>
  <c r="E107" i="2"/>
  <c r="E101" i="2"/>
  <c r="E103" i="2"/>
  <c r="E264" i="2"/>
  <c r="E154" i="2"/>
  <c r="E122" i="2"/>
  <c r="E347" i="2"/>
  <c r="E250" i="2"/>
  <c r="E383" i="2"/>
  <c r="E219" i="2"/>
  <c r="E353" i="2"/>
  <c r="E125" i="2"/>
  <c r="E158" i="2"/>
  <c r="E713" i="2"/>
  <c r="E1039" i="2"/>
  <c r="E1022" i="2"/>
  <c r="E637" i="2"/>
  <c r="E440" i="2"/>
  <c r="E1181" i="2"/>
  <c r="E1076" i="2"/>
  <c r="E1109" i="2"/>
  <c r="E925" i="2"/>
  <c r="E688" i="2"/>
  <c r="E598" i="2"/>
  <c r="E1006" i="2"/>
  <c r="E874" i="2"/>
  <c r="E772" i="2"/>
  <c r="E886" i="2"/>
  <c r="E904" i="2"/>
  <c r="E617" i="2"/>
  <c r="E692" i="2"/>
  <c r="E909" i="2"/>
  <c r="E994" i="2"/>
  <c r="E910" i="2"/>
  <c r="E1127" i="2"/>
  <c r="E467" i="2"/>
  <c r="E468" i="2"/>
  <c r="E901" i="2"/>
  <c r="E513" i="2"/>
  <c r="E508" i="2"/>
  <c r="E491" i="2"/>
  <c r="E525" i="2"/>
  <c r="E504" i="2"/>
  <c r="E506" i="2"/>
  <c r="E487" i="2"/>
  <c r="E645" i="2"/>
  <c r="E958" i="2"/>
  <c r="E283" i="2"/>
  <c r="E64" i="2"/>
  <c r="E136" i="2"/>
  <c r="E291" i="2"/>
  <c r="E187" i="2"/>
  <c r="E127" i="2"/>
  <c r="E159" i="2"/>
  <c r="E964" i="2"/>
  <c r="E32" i="2"/>
  <c r="E1010" i="2"/>
  <c r="E298" i="2"/>
  <c r="E175" i="2"/>
  <c r="E301" i="2"/>
  <c r="E259" i="2"/>
  <c r="E201" i="2"/>
  <c r="E207" i="2"/>
  <c r="E61" i="2"/>
  <c r="E179" i="2"/>
  <c r="E172" i="2"/>
  <c r="E957" i="2"/>
  <c r="E181" i="2"/>
  <c r="E51" i="2"/>
  <c r="E53" i="2"/>
  <c r="E54" i="2"/>
  <c r="E1011" i="2"/>
  <c r="E235" i="2"/>
  <c r="E274" i="2"/>
  <c r="E173" i="2"/>
  <c r="E372" i="2"/>
  <c r="E112" i="2"/>
  <c r="E71" i="2"/>
  <c r="E328" i="2"/>
  <c r="E195" i="2"/>
  <c r="E144" i="2"/>
  <c r="E113" i="2"/>
  <c r="E74" i="2"/>
  <c r="E114" i="2"/>
  <c r="E339" i="2"/>
  <c r="E378" i="2"/>
  <c r="E26" i="2"/>
  <c r="E379" i="2"/>
  <c r="E138" i="2"/>
  <c r="E252" i="2"/>
  <c r="E348" i="2"/>
  <c r="E218" i="2"/>
  <c r="E266" i="2"/>
  <c r="E220" i="2"/>
  <c r="E997" i="2"/>
  <c r="E998" i="2"/>
  <c r="E458" i="2"/>
  <c r="E1043" i="2"/>
  <c r="E1029" i="2"/>
  <c r="E612" i="2"/>
  <c r="E673" i="2"/>
  <c r="E803" i="2"/>
  <c r="E1120" i="2"/>
  <c r="E570" i="2"/>
  <c r="E696" i="2"/>
  <c r="E572" i="2"/>
  <c r="E946" i="2"/>
  <c r="E1093" i="2"/>
  <c r="E683" i="2"/>
  <c r="E875" i="2"/>
  <c r="E894" i="2"/>
  <c r="E889" i="2"/>
  <c r="E691" i="2"/>
  <c r="E1126" i="2"/>
  <c r="E953" i="2"/>
  <c r="E793" i="2"/>
  <c r="E891" i="2"/>
  <c r="E1114" i="2"/>
  <c r="E1128" i="2"/>
  <c r="E634" i="2"/>
  <c r="E474" i="2"/>
  <c r="E494" i="2"/>
  <c r="E469" i="2"/>
  <c r="E523" i="2"/>
  <c r="E1196" i="2"/>
  <c r="E505" i="2"/>
  <c r="E466" i="2"/>
  <c r="E589" i="2"/>
  <c r="E1198" i="2"/>
  <c r="E959" i="2"/>
  <c r="E1007" i="2"/>
  <c r="E231" i="2"/>
  <c r="E285" i="2"/>
  <c r="E29" i="2"/>
  <c r="E268" i="2"/>
  <c r="E257" i="2"/>
  <c r="E137" i="2"/>
  <c r="E160" i="2"/>
  <c r="E44" i="2"/>
  <c r="E13" i="2"/>
  <c r="E14" i="2"/>
  <c r="E253" i="2"/>
  <c r="E130" i="2"/>
  <c r="E77" i="2"/>
  <c r="E363" i="2"/>
  <c r="E34" i="2"/>
  <c r="E306" i="2"/>
  <c r="E37" i="2"/>
  <c r="E309" i="2"/>
  <c r="E180" i="2"/>
  <c r="E38" i="2"/>
  <c r="E40" i="2"/>
  <c r="E41" i="2"/>
  <c r="E82" i="2"/>
  <c r="E133" i="2"/>
  <c r="E210" i="2"/>
  <c r="E94" i="2"/>
  <c r="E370" i="2"/>
  <c r="E371" i="2"/>
  <c r="E174" i="2"/>
  <c r="E97" i="2"/>
  <c r="E72" i="2"/>
  <c r="E73" i="2"/>
  <c r="E240" i="2"/>
  <c r="E245" i="2"/>
  <c r="E971" i="2"/>
  <c r="E334" i="2"/>
  <c r="E236" i="2"/>
  <c r="E108" i="2"/>
  <c r="E24" i="2"/>
  <c r="E121" i="2"/>
  <c r="E110" i="2"/>
  <c r="E380" i="2"/>
  <c r="E215" i="2"/>
  <c r="E279" i="2"/>
  <c r="E152" i="2"/>
  <c r="E384" i="2"/>
  <c r="E228" i="2"/>
  <c r="E124" i="2"/>
  <c r="E149" i="2"/>
  <c r="E737" i="2"/>
  <c r="E1014" i="2"/>
  <c r="E1060" i="2"/>
  <c r="E938" i="2"/>
  <c r="E425" i="2"/>
  <c r="E1182" i="2"/>
  <c r="E405" i="2"/>
  <c r="E646" i="2"/>
  <c r="E592" i="2"/>
  <c r="E805" i="2"/>
  <c r="E887" i="2"/>
  <c r="E1188" i="2"/>
  <c r="E577" i="2"/>
  <c r="E816" i="2"/>
  <c r="E832" i="2"/>
  <c r="E930" i="2"/>
  <c r="E1149" i="2"/>
  <c r="E993" i="2"/>
  <c r="E778" i="2"/>
  <c r="E694" i="2"/>
  <c r="E779" i="2"/>
  <c r="E780" i="2"/>
  <c r="E796" i="2"/>
  <c r="E485" i="2"/>
  <c r="E531" i="2"/>
  <c r="E532" i="2"/>
  <c r="E503" i="2"/>
  <c r="E1081" i="2"/>
  <c r="E1197" i="2"/>
  <c r="E478" i="2"/>
  <c r="E492" i="2"/>
  <c r="E526" i="2"/>
  <c r="E960" i="2"/>
  <c r="E168" i="2"/>
  <c r="E284" i="2"/>
  <c r="E65" i="2"/>
  <c r="E996" i="2"/>
  <c r="E169" i="2"/>
  <c r="E258" i="2"/>
  <c r="E955" i="2"/>
  <c r="E295" i="2"/>
  <c r="E67" i="2"/>
  <c r="E189" i="2"/>
  <c r="E46" i="2"/>
  <c r="E76" i="2"/>
  <c r="E362" i="2"/>
  <c r="E302" i="2"/>
  <c r="E48" i="2"/>
  <c r="E164" i="2"/>
  <c r="E232" i="2"/>
  <c r="E967" i="2"/>
  <c r="E310" i="2"/>
  <c r="E200" i="2"/>
  <c r="E366" i="2"/>
  <c r="E182" i="2"/>
  <c r="E52" i="2"/>
  <c r="E132" i="2"/>
  <c r="E92" i="2"/>
  <c r="E239" i="2"/>
  <c r="E19" i="2"/>
  <c r="E212" i="2"/>
  <c r="E214" i="2"/>
  <c r="E62" i="2"/>
  <c r="E324" i="2"/>
  <c r="E98" i="2"/>
  <c r="E276" i="2"/>
  <c r="E241" i="2"/>
  <c r="E246" i="2"/>
  <c r="E972" i="2"/>
  <c r="E335" i="2"/>
  <c r="E22" i="2"/>
  <c r="E340" i="2"/>
  <c r="E141" i="2"/>
  <c r="E115" i="2"/>
  <c r="E111" i="2"/>
  <c r="E225" i="2"/>
  <c r="E104" i="2"/>
  <c r="E216" i="2"/>
  <c r="E117" i="2"/>
  <c r="E349" i="2"/>
  <c r="E229" i="2"/>
  <c r="E156" i="2"/>
  <c r="E222" i="2"/>
  <c r="E558" i="2"/>
  <c r="E1045" i="2"/>
  <c r="E738" i="2"/>
  <c r="E564" i="2"/>
  <c r="E591" i="2"/>
  <c r="E1063" i="2"/>
  <c r="E667" i="2"/>
  <c r="E1121" i="2"/>
  <c r="E918" i="2"/>
  <c r="E831" i="2"/>
  <c r="E920" i="2"/>
  <c r="E608" i="2"/>
  <c r="E1189" i="2"/>
  <c r="E1110" i="2"/>
  <c r="E641" i="2"/>
  <c r="E905" i="2"/>
  <c r="E702" i="2"/>
  <c r="E1111" i="2"/>
  <c r="E878" i="2"/>
  <c r="E787" i="2"/>
  <c r="E1192" i="2"/>
  <c r="E1103" i="2"/>
  <c r="E481" i="2"/>
  <c r="E473" i="2"/>
  <c r="E1195" i="2"/>
  <c r="E520" i="2"/>
  <c r="E470" i="2"/>
  <c r="E534" i="2"/>
  <c r="E1094" i="2"/>
  <c r="E588" i="2"/>
  <c r="E483" i="2"/>
  <c r="E536" i="2"/>
  <c r="E497" i="2"/>
  <c r="E974" i="2"/>
  <c r="E281" i="2"/>
  <c r="E28" i="2"/>
  <c r="E356" i="2"/>
  <c r="E288" i="2"/>
  <c r="E11" i="2"/>
  <c r="E66" i="2"/>
  <c r="E204" i="2"/>
  <c r="E296" i="2"/>
  <c r="E185" i="2"/>
  <c r="E129" i="2"/>
  <c r="E191" i="2"/>
  <c r="E299" i="2"/>
  <c r="E270" i="2"/>
  <c r="E303" i="2"/>
  <c r="E131" i="2"/>
  <c r="E49" i="2"/>
  <c r="E307" i="2"/>
  <c r="E192" i="2"/>
  <c r="E968" i="2"/>
  <c r="E68" i="2"/>
  <c r="E39" i="2"/>
  <c r="E319" i="2"/>
  <c r="E208" i="2"/>
  <c r="E165" i="2"/>
  <c r="E93" i="2"/>
  <c r="E322" i="2"/>
  <c r="E84" i="2"/>
  <c r="E196" i="2"/>
  <c r="E135" i="2"/>
  <c r="E119" i="2"/>
  <c r="E57" i="2"/>
  <c r="E325" i="2"/>
  <c r="E329" i="2"/>
  <c r="E331" i="2"/>
  <c r="E176" i="2"/>
  <c r="E375" i="2"/>
  <c r="E336" i="2"/>
  <c r="E338" i="2"/>
  <c r="E23" i="2"/>
  <c r="E343" i="2"/>
  <c r="E109" i="2"/>
  <c r="E277" i="2"/>
  <c r="E278" i="2"/>
  <c r="E105" i="2"/>
  <c r="E217" i="2"/>
  <c r="E382" i="2"/>
  <c r="E350" i="2"/>
  <c r="E221" i="2"/>
  <c r="E148" i="2"/>
  <c r="E150" i="2"/>
  <c r="E351" i="2"/>
  <c r="E381" i="2"/>
  <c r="E102" i="2"/>
  <c r="E58" i="2"/>
  <c r="E88" i="2"/>
  <c r="E969" i="2"/>
  <c r="E234" i="2"/>
  <c r="E312" i="2"/>
  <c r="E269" i="2"/>
  <c r="E10" i="2"/>
  <c r="E475" i="2"/>
  <c r="E611" i="2"/>
  <c r="E578" i="2"/>
  <c r="E1032" i="2"/>
  <c r="E123" i="2"/>
  <c r="E151" i="2"/>
  <c r="E140" i="2"/>
  <c r="E261" i="2"/>
  <c r="E86" i="2"/>
  <c r="E95" i="2"/>
  <c r="E321" i="2"/>
  <c r="E975" i="2"/>
  <c r="E161" i="2"/>
  <c r="E357" i="2"/>
  <c r="E774" i="2"/>
  <c r="E794" i="2"/>
  <c r="E771" i="2"/>
  <c r="E855" i="2"/>
  <c r="E227" i="2"/>
  <c r="E142" i="2"/>
  <c r="E341" i="2"/>
  <c r="E99" i="2"/>
  <c r="E63" i="2"/>
  <c r="E368" i="2"/>
  <c r="E17" i="2"/>
  <c r="E956" i="2"/>
  <c r="E33" i="2"/>
  <c r="E995" i="2"/>
  <c r="E524" i="2"/>
  <c r="E788" i="2"/>
  <c r="E902" i="2"/>
  <c r="E417" i="2"/>
  <c r="E126" i="2"/>
  <c r="E153" i="2"/>
  <c r="E345" i="2"/>
  <c r="E377" i="2"/>
  <c r="E106" i="2"/>
  <c r="E85" i="2"/>
  <c r="E272" i="2"/>
  <c r="E320" i="2"/>
  <c r="E35" i="2"/>
  <c r="E360" i="2"/>
  <c r="E282" i="2"/>
  <c r="E514" i="2"/>
  <c r="E786" i="2"/>
  <c r="E574" i="2"/>
  <c r="E705" i="2"/>
  <c r="E223" i="2"/>
  <c r="E147" i="2"/>
  <c r="E145" i="2"/>
  <c r="E59" i="2"/>
  <c r="E242" i="2"/>
  <c r="E260" i="2"/>
  <c r="E211" i="2"/>
  <c r="E183" i="2"/>
  <c r="E304" i="2"/>
  <c r="E89" i="2"/>
  <c r="E267" i="2"/>
  <c r="E521" i="2"/>
  <c r="E868" i="2"/>
  <c r="E648" i="2"/>
  <c r="E1048" i="2"/>
  <c r="E354" i="2"/>
  <c r="E249" i="2"/>
  <c r="E116" i="2"/>
  <c r="E224" i="2"/>
  <c r="E373" i="2"/>
  <c r="E69" i="2"/>
  <c r="E184" i="2"/>
  <c r="E316" i="2"/>
  <c r="E16" i="2"/>
  <c r="E12" i="2"/>
  <c r="E517" i="2"/>
  <c r="E798" i="2"/>
  <c r="E624" i="2"/>
  <c r="E1147" i="2"/>
  <c r="E438" i="2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339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98" i="1"/>
  <c r="G99" i="1"/>
  <c r="G100" i="1"/>
  <c r="G101" i="1"/>
  <c r="G102" i="1"/>
  <c r="G103" i="1"/>
  <c r="G104" i="1"/>
  <c r="G105" i="1"/>
  <c r="G106" i="1"/>
  <c r="G97" i="1"/>
  <c r="G90" i="1"/>
  <c r="G84" i="1"/>
  <c r="E72" i="1" l="1"/>
  <c r="F24" i="3"/>
  <c r="B77" i="1" l="1"/>
  <c r="E74" i="1"/>
  <c r="E7" i="2"/>
  <c r="E3" i="2" l="1"/>
  <c r="A13" i="3"/>
  <c r="A11" i="3"/>
  <c r="A12" i="3"/>
  <c r="A14" i="3"/>
  <c r="C21" i="3" l="1"/>
  <c r="C40" i="1" l="1"/>
  <c r="C1" i="2" l="1"/>
  <c r="D1" i="2" l="1"/>
  <c r="E12" i="3" l="1"/>
  <c r="C5" i="2" l="1"/>
  <c r="C29" i="3" l="1"/>
  <c r="A15" i="3" l="1"/>
  <c r="E2" i="2" l="1"/>
  <c r="C3" i="2"/>
  <c r="C2" i="2"/>
  <c r="A5" i="3" l="1"/>
  <c r="F16" i="3" l="1"/>
  <c r="F10" i="3"/>
  <c r="F21" i="3" l="1"/>
  <c r="C27" i="3" l="1"/>
  <c r="F3" i="2"/>
  <c r="F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Hartley, Mary Lou</author>
  </authors>
  <commentList>
    <comment ref="F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Today's date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Enter name of school or board depending on what was completed on PO form
</t>
        </r>
      </text>
    </comment>
    <comment ref="F12" authorId="1" shapeId="0" xr:uid="{00000000-0006-0000-0200-000003000000}">
      <text>
        <r>
          <rPr>
            <sz val="9"/>
            <color indexed="81"/>
            <rFont val="Tahoma"/>
            <family val="2"/>
          </rPr>
          <t xml:space="preserve">Must have a PO 
reference # if invoicing
board
</t>
        </r>
      </text>
    </comment>
    <comment ref="F14" authorId="1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Invoice number
</t>
        </r>
      </text>
    </comment>
  </commentList>
</comments>
</file>

<file path=xl/sharedStrings.xml><?xml version="1.0" encoding="utf-8"?>
<sst xmlns="http://schemas.openxmlformats.org/spreadsheetml/2006/main" count="4105" uniqueCount="1412">
  <si>
    <t>Loc.</t>
  </si>
  <si>
    <t>Grade Level/Niveau scolaire</t>
  </si>
  <si>
    <t>CANADIAN?/CANADIEN?</t>
  </si>
  <si>
    <t>Price/Prix</t>
  </si>
  <si>
    <t>Order Quantity/Quantité commandée</t>
  </si>
  <si>
    <t>Total (Before Sale Reduction)/Total (avant la réduction)</t>
  </si>
  <si>
    <t>Yes</t>
  </si>
  <si>
    <t>Sub-total:</t>
  </si>
  <si>
    <t>SCHOLASTIC USE ONLY</t>
  </si>
  <si>
    <t>Free gift?</t>
  </si>
  <si>
    <t>Completed by:</t>
  </si>
  <si>
    <t>Customer Name:</t>
  </si>
  <si>
    <t>School Name:</t>
  </si>
  <si>
    <t>Chairperson:</t>
  </si>
  <si>
    <t>QTY</t>
  </si>
  <si>
    <t>Title</t>
  </si>
  <si>
    <t>ISBN</t>
  </si>
  <si>
    <t>OPUS</t>
  </si>
  <si>
    <t>A/C #:</t>
  </si>
  <si>
    <t>REMOTE CHAIRPERSON APPRECIATION WAREHOUSE SALE / VENTE D'ENTREPÔT</t>
  </si>
  <si>
    <t xml:space="preserve"> </t>
  </si>
  <si>
    <t>Date:</t>
  </si>
  <si>
    <t>Invoice #</t>
  </si>
  <si>
    <t>Account #</t>
  </si>
  <si>
    <t>Description</t>
  </si>
  <si>
    <t>Total</t>
  </si>
  <si>
    <t xml:space="preserve">Assorted books purchased by  </t>
  </si>
  <si>
    <t>TERMS:   5  DAYS</t>
  </si>
  <si>
    <t>Scholastic Book Fairs Accounts Receivable</t>
  </si>
  <si>
    <t>175 Hillmount Road</t>
  </si>
  <si>
    <t>Markham,  Ontario</t>
  </si>
  <si>
    <t>L6C 1Z7</t>
  </si>
  <si>
    <t>**Scholastic Reading Club Bonus Coupons/Rewards and other Scholastic Coupons NOT accepted** / 
**Nous n’acceptons pas les coupons des clubs de lecture Scholastic et tout autre coupon de Scholastic.**</t>
  </si>
  <si>
    <t>Credit card (VISA/Mastercard/AMEX) / Carte de crédit (VISA/Mastercard/AMEX)</t>
  </si>
  <si>
    <t>Invoice School / Facturer à l'école</t>
  </si>
  <si>
    <t>Invoice School using Purchase Order / Facturer à l'école avec un bon de commande</t>
  </si>
  <si>
    <t>Invoice School Board using Purchase Order / Facturer au conseil scolaire avec un bon de commande</t>
  </si>
  <si>
    <t>Order Summary / Récapitulatif de la commande</t>
  </si>
  <si>
    <t xml:space="preserve">PRODUCT LIST &amp; ORDER FORM / </t>
  </si>
  <si>
    <t>LISTE DES PRODUITS &amp; FORMULAIRE DE COMMANDE</t>
  </si>
  <si>
    <t>Binny's Diwali (HC)</t>
  </si>
  <si>
    <t>Becoming Brianna</t>
  </si>
  <si>
    <t>Diary Of A Wimpy Kid: Wrecking Ball Bk #14</t>
  </si>
  <si>
    <t>Hide And Seeker</t>
  </si>
  <si>
    <t>Never Feed A Troll (BRD)</t>
  </si>
  <si>
    <t>Other Words For Home</t>
  </si>
  <si>
    <t>Random Acts Of Kittens</t>
  </si>
  <si>
    <t>Waiting Under Water</t>
  </si>
  <si>
    <t>Weather</t>
  </si>
  <si>
    <t>INSTRUCTIONS FOR COMPLETION / INSTRUCTIONS POUR REMPLIR LE FORMULAIRE</t>
  </si>
  <si>
    <t>Payment Method: / 
Mode de paiement:</t>
  </si>
  <si>
    <t>Bubbles: A Narwhal And Jelly Board Book (Board)</t>
  </si>
  <si>
    <t>Everything Awesome About Space And Other Galacti</t>
  </si>
  <si>
    <t>Stand On The Sky</t>
  </si>
  <si>
    <t>PICK</t>
  </si>
  <si>
    <t>at Chairperson Appreciation Warehouse Sale</t>
  </si>
  <si>
    <t>GST (included in price)</t>
  </si>
  <si>
    <t>School Account Details / Détails du compte d’école</t>
  </si>
  <si>
    <t>Shipping Information / Informations d'expédition</t>
  </si>
  <si>
    <t>Delivery method: /
Mode de livraison:</t>
  </si>
  <si>
    <t>Payment and Billing  / Paiement et Facturation</t>
  </si>
  <si>
    <t>2) Fill in quantities in the Order Quantity column (Column F) / 
2) Remplissez les informations de compte et d'expédition ci-dessous.</t>
  </si>
  <si>
    <t>PLEASE NOTE:</t>
  </si>
  <si>
    <t>50 % discount applied /
50% de réduction appliquée:</t>
  </si>
  <si>
    <t>Shipping &amp; Handling /
Frais d'expédition et de manutention:</t>
  </si>
  <si>
    <t>CHAIRPERSON / RESPONSIBLE DU FESTIVAL</t>
  </si>
  <si>
    <t>SCHOOL ADDRESS / ADRESSE DE L'ÉCOLE</t>
  </si>
  <si>
    <t>SCHOOL PHONE/NUMÉRO DE TÉLEPHONE</t>
  </si>
  <si>
    <t>PROVINCE</t>
  </si>
  <si>
    <t>CITY / VILLE</t>
  </si>
  <si>
    <t>POSTAL CODE / CODE POSTAL</t>
  </si>
  <si>
    <t>CUSTOMER NAME / NOM DE RESPONSIBLE</t>
  </si>
  <si>
    <t>EMAIL ADDRESS / ADRESSE CORRIEL</t>
  </si>
  <si>
    <t>PHONE / NUMÉRO DE TÉLÉPHONE</t>
  </si>
  <si>
    <t>ALL ORDERS SUBJECT TO PRODUCT AVAILABILITY /
TOUTES LES COMMANDES SONT SOUS RÉSERVE DE DISPONIBILITÉ</t>
  </si>
  <si>
    <t>Date Received:</t>
  </si>
  <si>
    <t xml:space="preserve">Date Shipped: </t>
  </si>
  <si>
    <t>Unlimited Squirrels: I Want To Sleep Under The S</t>
  </si>
  <si>
    <t>Bisa's Carnaval</t>
  </si>
  <si>
    <t>Brady Brady And The Missed Hat Trick</t>
  </si>
  <si>
    <t>Brady Brady And The Santa Search</t>
  </si>
  <si>
    <t>Chicken Little And The Big Bad Wolf</t>
  </si>
  <si>
    <t>Erik The Elk: The Big Hockey Game</t>
  </si>
  <si>
    <t>Long Way Home, A (HC)</t>
  </si>
  <si>
    <t>My Very Favorite Book In The Whole Wide World</t>
  </si>
  <si>
    <t>Our Table (HC)</t>
  </si>
  <si>
    <t>Ryan's Dinosaur Egg-Venture!</t>
  </si>
  <si>
    <t>Speak Up, Molly Lou Melon</t>
  </si>
  <si>
    <t>We Will Rock Our Classmates</t>
  </si>
  <si>
    <t>We Wish You A Merry Christmas: A Canadian Carol</t>
  </si>
  <si>
    <t>Wishes (HC)</t>
  </si>
  <si>
    <t>Race With Me!</t>
  </si>
  <si>
    <t>Bunbun &amp; Bonbon: Bk #1 Fancy Friends</t>
  </si>
  <si>
    <t>Scholastic Canada Biography: Meet Terry Fox</t>
  </si>
  <si>
    <t>Good Fight, The</t>
  </si>
  <si>
    <t>Manatee's Best Friend</t>
  </si>
  <si>
    <t>Mission Mumbai</t>
  </si>
  <si>
    <t>Who Sparked The Montgomery Bus Boycott?: Rosa Pa</t>
  </si>
  <si>
    <t>Struggle For Hope, A</t>
  </si>
  <si>
    <t>Tristan Strong Punches A Hole In The Sky</t>
  </si>
  <si>
    <t>Broken Strings</t>
  </si>
  <si>
    <t>Wild River</t>
  </si>
  <si>
    <t>You Should See Me In A Crown</t>
  </si>
  <si>
    <t>Dear Justyce</t>
  </si>
  <si>
    <t>Order Total / Total de la commande:</t>
  </si>
  <si>
    <t>Final total due / Total final dû:</t>
  </si>
  <si>
    <t>Total:</t>
  </si>
  <si>
    <t>&lt;Click here and use drop-down arrow to select&gt; / &lt;Cliquez ici et utilisez la flèche de menu déroulant pour faire un choix&gt;</t>
  </si>
  <si>
    <t>1) Fill out School Account Details, Shipping Information and Payment and Billing sections  / 
1) Remplissez les parties sur le compte scolaire, les informations d’expédition, le paiement et la facturation.</t>
  </si>
  <si>
    <t>4) Save file as Excel spreadsheet / 
4) Sauvegardez le fichier en tant que feuille de calcul Excel.</t>
  </si>
  <si>
    <t>3) Order Summary will automatically tabulate your purchase / 
3) Le récapitulatif de la commande comptabilisera automatiquement votre achat.</t>
  </si>
  <si>
    <t>B) All Sales are FINAL / 
B) TOUTES les ventes sont FINALES.</t>
  </si>
  <si>
    <t>C) Products may NOT re-sold / 
C) Les produits ne sont PAS destinés à la revente.</t>
  </si>
  <si>
    <t>A) All orders are subject to product availability / 
A) Toutes les commandes sont sous reserv de disponibilte.</t>
  </si>
  <si>
    <t xml:space="preserve">PLEASE FORWARD CHEQUE TO:  </t>
  </si>
  <si>
    <t>ACCT NUMBER/ NUMÉRO DE COMPTE</t>
  </si>
  <si>
    <t>SCHOOL NAME / NOM DE L'ÉCOLE</t>
  </si>
  <si>
    <t>If you would like to pay this invoice by credit card please call the number below:</t>
  </si>
  <si>
    <r>
      <rPr>
        <sz val="10"/>
        <color rgb="FFFF0000"/>
        <rFont val="Calibri"/>
        <family val="2"/>
        <scheme val="minor"/>
      </rPr>
      <t>Scholastic Book Fairs</t>
    </r>
    <r>
      <rPr>
        <sz val="10"/>
        <rFont val="Calibri"/>
        <family val="2"/>
        <scheme val="minor"/>
      </rPr>
      <t xml:space="preserve">    www.scholastic.ca/bookfairs</t>
    </r>
  </si>
  <si>
    <t>Shipping</t>
  </si>
  <si>
    <t>French: Bibliobus, Le</t>
  </si>
  <si>
    <t>French: Long Chemin, Le</t>
  </si>
  <si>
    <t>Change Sings (HC) (On-Sale Date: Sept 21/21)</t>
  </si>
  <si>
    <t>Llama Glamarama</t>
  </si>
  <si>
    <t>On The Trapline</t>
  </si>
  <si>
    <t>'2-4</t>
  </si>
  <si>
    <t>Class Act</t>
  </si>
  <si>
    <t>French: Diwali De Binny, Le</t>
  </si>
  <si>
    <t>French: Parce Que Ta Vie Compte</t>
  </si>
  <si>
    <t>French: Tous A La Maison</t>
  </si>
  <si>
    <t>French: Invaincus</t>
  </si>
  <si>
    <t>BR-</t>
  </si>
  <si>
    <t>BROCKVILLE</t>
  </si>
  <si>
    <t>6) Contact Kim Slack (613) 498-0808 x227 if you have any questions or need assistance with form /
6) Contactez Kim Slack (613) 498-0808 x227 si vous avez des questions concernant ce formulaire.</t>
  </si>
  <si>
    <t>Kim Slack (613) 498-0808 x227</t>
  </si>
  <si>
    <t>Ship to School / Livraison à l’école</t>
  </si>
  <si>
    <t>Curbside Pickup at Warehouse / Cueillette à l'auto à l'entrepôt</t>
  </si>
  <si>
    <r>
      <t xml:space="preserve">5) Email file to </t>
    </r>
    <r>
      <rPr>
        <b/>
        <sz val="16"/>
        <color theme="1"/>
        <rFont val="Calibri"/>
        <family val="2"/>
      </rPr>
      <t>kslack@scholastic.ca</t>
    </r>
    <r>
      <rPr>
        <sz val="16"/>
        <color theme="1"/>
        <rFont val="Calibri"/>
        <family val="2"/>
      </rPr>
      <t xml:space="preserve"> as an </t>
    </r>
    <r>
      <rPr>
        <b/>
        <sz val="16"/>
        <color theme="1"/>
        <rFont val="Calibri"/>
        <family val="2"/>
      </rPr>
      <t>Excel attachment</t>
    </r>
    <r>
      <rPr>
        <sz val="16"/>
        <color theme="1"/>
        <rFont val="Calibri"/>
        <family val="2"/>
      </rPr>
      <t xml:space="preserve"> / 
5) Envoyez par courriel le fichier Excel en pièce jointe à kslack@scholastic.ca.
    </t>
    </r>
    <r>
      <rPr>
        <sz val="16"/>
        <color rgb="FFFF0000"/>
        <rFont val="Calibri"/>
        <family val="2"/>
      </rPr>
      <t>Please DO NOT send file as PDF / NE PAS ENVOYER CE FICHIER EN FORMAT PDF</t>
    </r>
  </si>
  <si>
    <t>10 Mini Mermaids (Board)</t>
  </si>
  <si>
    <t>I Love You A Latke (Board)</t>
  </si>
  <si>
    <t>Peppa Pig And The Christmas Surprise (HC)</t>
  </si>
  <si>
    <t>Mermaid Days: Bk #2 The Sea Monster</t>
  </si>
  <si>
    <t>Pete The Cat Plays Hide And Seek (HC)</t>
  </si>
  <si>
    <t>I Know An Old Lady Who Swallowed A Dreidel</t>
  </si>
  <si>
    <t>Construction Site On Christmas Night</t>
  </si>
  <si>
    <t>How To Catch A Reindeer</t>
  </si>
  <si>
    <t>Leaves</t>
  </si>
  <si>
    <t>Federico And The Wolf</t>
  </si>
  <si>
    <t>Lola The Lollipop Fairy (With Necklace)</t>
  </si>
  <si>
    <t>Cat And Dog</t>
  </si>
  <si>
    <t>Fly Guy And Fly Girl: Friendly Frenzy (HC)</t>
  </si>
  <si>
    <t>How To Party Like A Snail</t>
  </si>
  <si>
    <t>I Love You More</t>
  </si>
  <si>
    <t>Princess And The Pony, The</t>
  </si>
  <si>
    <t>There Was An Old Lady Who Swallowed A Truck!</t>
  </si>
  <si>
    <t>Love Is (HC)</t>
  </si>
  <si>
    <t>Can You Imagine? (HC)</t>
  </si>
  <si>
    <t>Do You Wonder?</t>
  </si>
  <si>
    <t>Three Billy Goats Gruff, The (HC)</t>
  </si>
  <si>
    <t>Finding Christmas</t>
  </si>
  <si>
    <t>Except When They Don't</t>
  </si>
  <si>
    <t>My Bindi (HC)</t>
  </si>
  <si>
    <t>This Is A School</t>
  </si>
  <si>
    <t>Wild Eggs: A Tale Of Arctic Egg Collecting</t>
  </si>
  <si>
    <t>Green Is For Christmas (HC)</t>
  </si>
  <si>
    <t>Gingerbread Pup, The</t>
  </si>
  <si>
    <t>Fly Guy: I Spy Fly Guy!</t>
  </si>
  <si>
    <t>Little Red Gingerbread (With Eraser)</t>
  </si>
  <si>
    <t>Boy</t>
  </si>
  <si>
    <t>Never Let A Dinosaur Scribble!</t>
  </si>
  <si>
    <t>Lightyear: How To Be A Space Ranger (8x8)</t>
  </si>
  <si>
    <t>Dona Esmeralda, Who Ate Everything!</t>
  </si>
  <si>
    <t>I Can, Too!</t>
  </si>
  <si>
    <t>I Color Myself Different</t>
  </si>
  <si>
    <t>Pink Is For Everybody</t>
  </si>
  <si>
    <t>Clifford The Big Red Dog: Story of Clifford, The</t>
  </si>
  <si>
    <t>Alice's Wonderland Bakery: Unforgettable Unbirth</t>
  </si>
  <si>
    <t>I Found A Kitty</t>
  </si>
  <si>
    <t>First Broom</t>
  </si>
  <si>
    <t>Emi Isn't Scared Of Monsters</t>
  </si>
  <si>
    <t>Hugasaurus</t>
  </si>
  <si>
    <t>More Than Peach</t>
  </si>
  <si>
    <t>Best Diwali Ever, The</t>
  </si>
  <si>
    <t>Princess Truly: I Am Mighty! (Acorn)</t>
  </si>
  <si>
    <t>Meet The Fairies (Includes Necklace)</t>
  </si>
  <si>
    <t>There Was An Old Astronaut Who Swallowed The Moo</t>
  </si>
  <si>
    <t>Elf (Pop Classics)</t>
  </si>
  <si>
    <t>Brass Charm, The (HC)</t>
  </si>
  <si>
    <t>Phoenix Gets Greater</t>
  </si>
  <si>
    <t>Scholastic Canada Biography: Meet David Suzuki</t>
  </si>
  <si>
    <t>Scholastic Canada Biography: Meet J. Armand Bomb</t>
  </si>
  <si>
    <t>I Want To Be An Engineer</t>
  </si>
  <si>
    <t>How Do Dinosaurs Say Happy Chanukah?</t>
  </si>
  <si>
    <t>There Was An Old Lady Who Swallowed A Spoon</t>
  </si>
  <si>
    <t>Underdogs, The</t>
  </si>
  <si>
    <t>Lunch Club, The: Bk #3 The Mutant Mouse From Out</t>
  </si>
  <si>
    <t>Dog Man: Bk #8 Fetch-22 (HC)</t>
  </si>
  <si>
    <t>Underdogs: Bk #2 We're Not The Champions</t>
  </si>
  <si>
    <t>Magic Tree House: Bk #1 Dinosaurs Before Dark</t>
  </si>
  <si>
    <t>Owly: Bk #4 Time To Be Brave, A</t>
  </si>
  <si>
    <t>Lily To The Rescue: Two Little Piggies</t>
  </si>
  <si>
    <t>Lunch Club, The: Bk #1 It Came From The Basement</t>
  </si>
  <si>
    <t>Owly: Bk #2 Just A Little Blue</t>
  </si>
  <si>
    <t>Haunted Canada 11: Frightening True Tales</t>
  </si>
  <si>
    <t>Join The Club, Maggie Diaz</t>
  </si>
  <si>
    <t>Plants Vs. Zombies: Dream A Little Scheme</t>
  </si>
  <si>
    <t>Pets Rule: Bk #2 Poodle Of Doom, The (Branches)</t>
  </si>
  <si>
    <t>Unicorn Diaries: Bk #5 Bo And The Merbaby</t>
  </si>
  <si>
    <t>Firehawk Last, The: Bk #10 Secret Maze, The (Bra</t>
  </si>
  <si>
    <t>Bad Food: Bk #1 Game Of Scones</t>
  </si>
  <si>
    <t>Geronimo Stilton Kingdom Of Fantasy: Golden Key,</t>
  </si>
  <si>
    <t>Get Well, Crabby! (Acorn)</t>
  </si>
  <si>
    <t>Inflatables, The: Bk #1 Bad Air Day</t>
  </si>
  <si>
    <t>Cat Kid Comic Club (HC)</t>
  </si>
  <si>
    <t>Dog Man: Bk #9 Grime And Punishment (HC)</t>
  </si>
  <si>
    <t>Plants Vs. Zombies: Vol 18 Constructionary Tales</t>
  </si>
  <si>
    <t>Dragon Girls: Bk #1 Azmina The Gold Glitter Drag</t>
  </si>
  <si>
    <t>Dodo, The: Rosie's Story</t>
  </si>
  <si>
    <t>Happy Christmas, Harry! Advent Calendar</t>
  </si>
  <si>
    <t>Up The Creek</t>
  </si>
  <si>
    <t>From Anna</t>
  </si>
  <si>
    <t>Three Keys</t>
  </si>
  <si>
    <t>Avengers Assembly: Bk #3 X-Change Students 101</t>
  </si>
  <si>
    <t>Leon The Extraordinary</t>
  </si>
  <si>
    <t>Tyrell Show, The: Season One</t>
  </si>
  <si>
    <t>Battle Dragons: Bk #1 City Of Thieves</t>
  </si>
  <si>
    <t>Paws: Bk #1 Gabby Gets It Together</t>
  </si>
  <si>
    <t>I Survived: Courageous Creatures</t>
  </si>
  <si>
    <t>Disney Pixar Character Encyclopedia</t>
  </si>
  <si>
    <t>Ocean! Knowledge Encyclopedia</t>
  </si>
  <si>
    <t>I Am Me: A Book Of Authenticity (HC) Release Dat</t>
  </si>
  <si>
    <t>School's In, Crabby! (Acorn)</t>
  </si>
  <si>
    <t>Last Gate Of The Emperor</t>
  </si>
  <si>
    <t>Popularmmos Presents Into The Overworld</t>
  </si>
  <si>
    <t>Room To Dream</t>
  </si>
  <si>
    <t>Countdown To Danger: Horror House</t>
  </si>
  <si>
    <t>Marcus Makes A Movie</t>
  </si>
  <si>
    <t>Frankie's World</t>
  </si>
  <si>
    <t>Bunnicula</t>
  </si>
  <si>
    <t>Battle Dragons: Bk #2 City Of Speed</t>
  </si>
  <si>
    <t>Remarkably Ruby</t>
  </si>
  <si>
    <t>Amari And The Night Brothers</t>
  </si>
  <si>
    <t>Hana's Suitcase</t>
  </si>
  <si>
    <t>Unplugged</t>
  </si>
  <si>
    <t>Batch Made In Heaven, A</t>
  </si>
  <si>
    <t>Eight Days</t>
  </si>
  <si>
    <t>Girl In The Lake, The</t>
  </si>
  <si>
    <t>Glass Witch, The</t>
  </si>
  <si>
    <t>Hedge Over Heels</t>
  </si>
  <si>
    <t>Nightmare Before Christmas, The (Manga)</t>
  </si>
  <si>
    <t>It's The End Of The World And I'm In My Bathing</t>
  </si>
  <si>
    <t>Linked</t>
  </si>
  <si>
    <t>Lonely Ghost, The</t>
  </si>
  <si>
    <t>Darkroom</t>
  </si>
  <si>
    <t>Dragon Ball Super Volume 3</t>
  </si>
  <si>
    <t>Rick</t>
  </si>
  <si>
    <t>How To Be A Goldfish</t>
  </si>
  <si>
    <t>Miles Morales: Shock Waves: Spider-Man Graphic N</t>
  </si>
  <si>
    <t>Hate U Give, The</t>
  </si>
  <si>
    <t>Beasts Of Prey</t>
  </si>
  <si>
    <t>Curses</t>
  </si>
  <si>
    <t>French: Cours Avec Moi!</t>
  </si>
  <si>
    <t>French: Dix Petits Dumplings</t>
  </si>
  <si>
    <t>French: Gros Ours: Recueil De Cinq Histoires</t>
  </si>
  <si>
    <t>French: Mon Livre Prefere Dans Tout L'Univers</t>
  </si>
  <si>
    <t>French: Ne Lache Pas Olivier!</t>
  </si>
  <si>
    <t>French: Point De Depart, Le</t>
  </si>
  <si>
    <t>French: Voyage D'Un Petit Sac En Papier, Le</t>
  </si>
  <si>
    <t>French: Aventures de Frisson 2 Frisson L'Ecureui</t>
  </si>
  <si>
    <t>French: Chers Enseignants</t>
  </si>
  <si>
    <t>French: En Attendant</t>
  </si>
  <si>
    <t>French: Etre Fort, C'est</t>
  </si>
  <si>
    <t>French: Fafounet Joue Au Hockey</t>
  </si>
  <si>
    <t>French: Grand-Pere Baleine, Raconte-Moi L'histoi</t>
  </si>
  <si>
    <t>French: Moi Aussi, Je Peux</t>
  </si>
  <si>
    <t>French: Souris Qui Portait Une Maison Sur Son Do</t>
  </si>
  <si>
    <t>French: Thelma, Carlos Et Compagnie Recueuil D'h</t>
  </si>
  <si>
    <t>French: Vallee Des Fees 3: Mia Et Le Grand Conce</t>
  </si>
  <si>
    <t>French: Chaos Total 1: Lundi - La Caverne Des Vo</t>
  </si>
  <si>
    <t>French: Journal De Licorne 3: Iris La Courageuse</t>
  </si>
  <si>
    <t>French: Prophetie De Beatryce, La</t>
  </si>
  <si>
    <t>French: Savais-Tu: Castors, Les</t>
  </si>
  <si>
    <t>French: Sos Sirenes 4: Cascadia Plonge A La Resc</t>
  </si>
  <si>
    <t>French: Tout Change</t>
  </si>
  <si>
    <t>French: Chaos Total 2 Mardi-La Malediction Des T</t>
  </si>
  <si>
    <t>French: Fille Parfaite,Une</t>
  </si>
  <si>
    <t>French: Grandes Aventures De Mini-Jean: Pirates</t>
  </si>
  <si>
    <t>French: Amulet 1: Gardien De La Pierre, Le</t>
  </si>
  <si>
    <t>French: Ecole Saint-Macabre 2: Devoree Par Un Ca</t>
  </si>
  <si>
    <t>French: Ecole Saint-Macabre 3 La Recre C'est La</t>
  </si>
  <si>
    <t>French: Gangster 8 L'espionne Qui M'aimait</t>
  </si>
  <si>
    <t>French: Gangster 9 Le chat sort du sac</t>
  </si>
  <si>
    <t>French: Juliette Aux Bermudes</t>
  </si>
  <si>
    <t>French: Nat Geo: Sports En Chiffres,Les: Basketb</t>
  </si>
  <si>
    <t>French: Realite Magique De Nadia, La</t>
  </si>
  <si>
    <t>French: Zap! 2 Un Mal De Chien</t>
  </si>
  <si>
    <t>French: Histoires De Guerre</t>
  </si>
  <si>
    <t>French: Ciel 2: Dans Toutes Les Directions</t>
  </si>
  <si>
    <t>HST  104745229  RT0001</t>
  </si>
  <si>
    <t>Clifford's Happy Easter (Board Book)</t>
  </si>
  <si>
    <t>Mermaid Days: Bk 1 Sunken Ship, The (Acorn)</t>
  </si>
  <si>
    <t>Sharon, Lois And Bram's Skinnamarink</t>
  </si>
  <si>
    <t>Daddy's Hugs and Snuggles (HC)</t>
  </si>
  <si>
    <t>All Are Neighbors (HC)</t>
  </si>
  <si>
    <t>When Things Aren't Going Right, Go Left (HC)</t>
  </si>
  <si>
    <t>Moon's Ramadan (HC)</t>
  </si>
  <si>
    <t>To My Panik</t>
  </si>
  <si>
    <t>Smile So Big</t>
  </si>
  <si>
    <t>Ryan's World: Red Titan And The Floor Of Lava</t>
  </si>
  <si>
    <t>Barbie: You Can Be A Doctor/You Can Be A Vet (Re</t>
  </si>
  <si>
    <t>Eyes That Kiss In The Corners</t>
  </si>
  <si>
    <t>Ryan's Mystery Playdate: Who Will It Be?</t>
  </si>
  <si>
    <t>Mars! Earthlings Welcome</t>
  </si>
  <si>
    <t>Eyes That Speak To The Stars</t>
  </si>
  <si>
    <t>Most Exciting Eid, The</t>
  </si>
  <si>
    <t>Super Sam And The Donut Disaster (With Necklace)</t>
  </si>
  <si>
    <t>Creepy Crayon (HC)</t>
  </si>
  <si>
    <t>You Are Loved</t>
  </si>
  <si>
    <t>When Sally Met Harry (HC)</t>
  </si>
  <si>
    <t>Three Little Superpigs And The Gingerbread Man,</t>
  </si>
  <si>
    <t>Tray Of Togetherness, The</t>
  </si>
  <si>
    <t>Interrupting Chicken: Cookies For Breakfast</t>
  </si>
  <si>
    <t>Peppa Pig: New Glasses (Lvl 1 Reader)</t>
  </si>
  <si>
    <t>Racing Ace: Drive It! Fix It! (Acorn)</t>
  </si>
  <si>
    <t>Pete The Kitty: Ready, Set, Go-Cart!</t>
  </si>
  <si>
    <t>Ryan's World: Red Titan And The Never-Ending Maz</t>
  </si>
  <si>
    <t>Happy Birthday, Hedgehog! (Acorn)</t>
  </si>
  <si>
    <t>Animal Friends</t>
  </si>
  <si>
    <t>Ryan's World: Game On, Ryan!</t>
  </si>
  <si>
    <t>Ocean Is Kind Of A Big Deal, The</t>
  </si>
  <si>
    <t>Loud House: Bk #1 No Bus, No Fuss (Reader)</t>
  </si>
  <si>
    <t>Come Closer If You Dare</t>
  </si>
  <si>
    <t>Lightyear: Mission: Teamwork (With Stickers)</t>
  </si>
  <si>
    <t>What If You Had Animal Eyes!? (Reader)</t>
  </si>
  <si>
    <t>What If You Had T.Rex Teeth? (Reader)</t>
  </si>
  <si>
    <t>Dragon Masters: Bk #23 Curse Of The Shadow Drago</t>
  </si>
  <si>
    <t>Owl Diaries: Bk #16 Get Well, Eva</t>
  </si>
  <si>
    <t>Hockey Super Six: Bk #6 Over Time</t>
  </si>
  <si>
    <t>Underdogs: Bk #3 Unhappy Campers</t>
  </si>
  <si>
    <t>Dragon Masters: Bk #22 Guarding The Invisible Dr</t>
  </si>
  <si>
    <t>Dragon Games: Bk #1 The Thunder Egg</t>
  </si>
  <si>
    <t>Mimi And The Boo-Hoo Blahs</t>
  </si>
  <si>
    <t>Hockey Super Six: Bk #5 In The Game</t>
  </si>
  <si>
    <t>Bad Food: Bk #2 The Good, The Bad And The Hungry</t>
  </si>
  <si>
    <t>Unicorn Diaries: Bk #7 Missing Magic, The</t>
  </si>
  <si>
    <t>Do-Over, The</t>
  </si>
  <si>
    <t>Legends Of Lotus Island: Bk #1 The Guardian Test</t>
  </si>
  <si>
    <t>Barakah Beats</t>
  </si>
  <si>
    <t>Key Player</t>
  </si>
  <si>
    <t>Starting From Scratch</t>
  </si>
  <si>
    <t>Allergic</t>
  </si>
  <si>
    <t>Bounce Back</t>
  </si>
  <si>
    <t>Paws: Bk #2 Mindy Makes Some Space</t>
  </si>
  <si>
    <t>Tyrell Show, The: Season Two</t>
  </si>
  <si>
    <t>Scared Silly: Bk #1 Curses Are The Worst</t>
  </si>
  <si>
    <t>Aquanaut, The</t>
  </si>
  <si>
    <t>Tryout, The</t>
  </si>
  <si>
    <t>Invisible</t>
  </si>
  <si>
    <t>Big Tree (HC)</t>
  </si>
  <si>
    <t>Wings Of Fire: The Winglets Quartet</t>
  </si>
  <si>
    <t>Scholastic Year In Sports 2023</t>
  </si>
  <si>
    <t>Superteacher Project, The (HC)</t>
  </si>
  <si>
    <t>Lety Out Loud</t>
  </si>
  <si>
    <t>Rema Chronicles, The: Bk #1 Realm Of The Blue Mi</t>
  </si>
  <si>
    <t>Freestyle</t>
  </si>
  <si>
    <t>Playing The Cards You're Dealt</t>
  </si>
  <si>
    <t>Tumble</t>
  </si>
  <si>
    <t>Last Kids On Earth, The: Quint And Dirk's Hero Q</t>
  </si>
  <si>
    <t>Speak Up!</t>
  </si>
  <si>
    <t>Nat Enough: Bk #4 Nat For Nothing</t>
  </si>
  <si>
    <t>Valentina Salazar Is Not A Monster Hunter</t>
  </si>
  <si>
    <t>High Score</t>
  </si>
  <si>
    <t>Hidden Girl: A True Story Of The Holocaust</t>
  </si>
  <si>
    <t>Escape From East Berlin</t>
  </si>
  <si>
    <t>Two Degrees</t>
  </si>
  <si>
    <t>Iceberg</t>
  </si>
  <si>
    <t>Winterkill</t>
  </si>
  <si>
    <t>City Of Ghosts: Bk #3 Bridge Of Souls</t>
  </si>
  <si>
    <t>Door Of No Return, The (HC)</t>
  </si>
  <si>
    <t>My Name Is Seepeetza</t>
  </si>
  <si>
    <t>Freak The Mighty</t>
  </si>
  <si>
    <t>Haikyu! Volume 1</t>
  </si>
  <si>
    <t>Shuri: A Black Panther Novel Bk #2 The Vanished</t>
  </si>
  <si>
    <t>As Long As We're Together</t>
  </si>
  <si>
    <t>Booked</t>
  </si>
  <si>
    <t>Witchlings</t>
  </si>
  <si>
    <t>Captain America: The Ghost Army</t>
  </si>
  <si>
    <t>Rebel In Auschwitz, A</t>
  </si>
  <si>
    <t>Into The Heartlands: Black Panther Graphic Novel</t>
  </si>
  <si>
    <t>Shuri: A Black Panther Novel Bk #3 Symbiosis</t>
  </si>
  <si>
    <t>Fort, The</t>
  </si>
  <si>
    <t>We Had To Be Brave</t>
  </si>
  <si>
    <t>Blitzkrieg</t>
  </si>
  <si>
    <t>Switch, The</t>
  </si>
  <si>
    <t>French: Bebe Antiraciste</t>
  </si>
  <si>
    <t>French: Peppa Pig: Apprendre A Partager</t>
  </si>
  <si>
    <t>French: Peppa Pig: Peppa Adore le Yoga</t>
  </si>
  <si>
    <t>French: Frisson L'Ecureuil Visite Le Medicin (HC</t>
  </si>
  <si>
    <t>French: Soupe Aux Allumettes, La (HC)</t>
  </si>
  <si>
    <t>French: Magie Du Chocolat, La</t>
  </si>
  <si>
    <t>French: Merveilleux Petit Rien, Un</t>
  </si>
  <si>
    <t>French: C'Est Mon Corps! (HC)</t>
  </si>
  <si>
    <t>French: Classe De M. Grizzli, La: La Collecte De</t>
  </si>
  <si>
    <t>French: Classe De M. Grizzli, La: La Magie De Mo</t>
  </si>
  <si>
    <t>French: Tempete D'emotions</t>
  </si>
  <si>
    <t>French: Gros ours Courageux</t>
  </si>
  <si>
    <t>French: Je T'aime Plus</t>
  </si>
  <si>
    <t>French: Peppa Pig: Le Nouvel An Lunaire</t>
  </si>
  <si>
    <t>French: Elephant Et Rosie: Les Cochons Me Font E</t>
  </si>
  <si>
    <t>French: A Vos Crayons!</t>
  </si>
  <si>
    <t>French: Je Ne Suis Pas Perdu</t>
  </si>
  <si>
    <t>French: Tout Melange!: Famille Recomposee</t>
  </si>
  <si>
    <t>French: C'est Mon Chandail</t>
  </si>
  <si>
    <t>French: Yeux Qui Parlent Aux Etoiles, Des</t>
  </si>
  <si>
    <t>French: Herisson Et Cochon D'Inde 3: Visite Chez</t>
  </si>
  <si>
    <t>French: Enorme Appetit De Dona Esmeralda, L'</t>
  </si>
  <si>
    <t>French: Notre Planete, Notre Maison</t>
  </si>
  <si>
    <t>French: Mysteres De Ville-Cartier, Les: Les Vamp</t>
  </si>
  <si>
    <t>French: Hibou Hebdo 15: Ami Pour Charlie, Un</t>
  </si>
  <si>
    <t>French: Zoelie L'allumette 13 Le Mystere De L'om</t>
  </si>
  <si>
    <t>French: Maitres Des Dragons 20 Hurlement Du Drag</t>
  </si>
  <si>
    <t>French: Mechant Minou En Couleurs: C'est Ta Fete</t>
  </si>
  <si>
    <t>French: Dans L'Espace: Uranus Et Neptune</t>
  </si>
  <si>
    <t>French: Journal D'un Degonfle 16 Un coup de Geni</t>
  </si>
  <si>
    <t>French: Chroniques De Rema 1: Le Mystere De La B</t>
  </si>
  <si>
    <t>French: Nouveau, Le</t>
  </si>
  <si>
    <t>French: Soleil Se Jette A L'eau</t>
  </si>
  <si>
    <t>French: Souris</t>
  </si>
  <si>
    <t>French: 100 Idees Ecolos Pour Aider La Planete</t>
  </si>
  <si>
    <t>French: 24 heures Dans L'espace</t>
  </si>
  <si>
    <t>French: 24 Heures Dans La Jungle</t>
  </si>
  <si>
    <t>French: Guinness World Records 2023 Version Fran</t>
  </si>
  <si>
    <t>French: Aventures D'un Copain Formidable, Les</t>
  </si>
  <si>
    <t>French: Journal D'un Degonfle 15 Le Grand Bain</t>
  </si>
  <si>
    <t>French: Harry Potter 1: A L'ecole Des Sorciers</t>
  </si>
  <si>
    <t>French: Seuls</t>
  </si>
  <si>
    <t>French: Motel Calivista 2: Les Trois Cles</t>
  </si>
  <si>
    <t>French: Panthere Noire: Shuri Et T'Challa: Au Co</t>
  </si>
  <si>
    <t>Grumpy Monkey Oh, No! Christmas</t>
  </si>
  <si>
    <t>BBA6604S2</t>
  </si>
  <si>
    <t>Lego Build And Celebrate Christmas (With Bricks)</t>
  </si>
  <si>
    <t>Sounds Like Christmas</t>
  </si>
  <si>
    <t>Dashing Home For Christmas</t>
  </si>
  <si>
    <t>Three Little Superpigs, The: Merry Christmas!</t>
  </si>
  <si>
    <t>Who Is The Real Santa?</t>
  </si>
  <si>
    <t>Still My Tessa</t>
  </si>
  <si>
    <t>Powwow Counting In Cree</t>
  </si>
  <si>
    <t>Esperanza Rising</t>
  </si>
  <si>
    <t>From The Mixed-Up Files Of Mrs Basil E Frankweil</t>
  </si>
  <si>
    <t>Holes</t>
  </si>
  <si>
    <t>Maizy Chen's Last Chance</t>
  </si>
  <si>
    <t>Starfish</t>
  </si>
  <si>
    <t>Nightmare King</t>
  </si>
  <si>
    <t>Evacuation Order</t>
  </si>
  <si>
    <t>All Thirteen: The Incredible Cave Rescue...</t>
  </si>
  <si>
    <t>Sirens</t>
  </si>
  <si>
    <t>Friends Find A Way</t>
  </si>
  <si>
    <t>Last Firehawk, The: Bk #11 The Underland (Branch</t>
  </si>
  <si>
    <t>Bad Food: Bk #3 Mission Impastable</t>
  </si>
  <si>
    <t>Bone: More Tall Tales (A Graphic Novel)</t>
  </si>
  <si>
    <t>Countdown To Danger: Tunnel Of Terror</t>
  </si>
  <si>
    <t>Disney Pixar Phonics Reader Short Vowels</t>
  </si>
  <si>
    <t>Goosebumps House Of Shivers: Bk #1 Scariest. Boo</t>
  </si>
  <si>
    <t>Spidey And His Amazing Friends: Team Spidey Does</t>
  </si>
  <si>
    <t>Lunch Club, The: Bk #6 The Swamp Thingy</t>
  </si>
  <si>
    <t>Dragon Girls: Bk #10 Grace The Cove Dragon</t>
  </si>
  <si>
    <t>I Survived: Bk #7 The Great Chicago Fire, 1871 (</t>
  </si>
  <si>
    <t>I Survived Hurricane Katrina, 2005 Graphic Novel</t>
  </si>
  <si>
    <t>Squished</t>
  </si>
  <si>
    <t>FGteeV: Out Of Time!</t>
  </si>
  <si>
    <t>Last Kids On Earth: Bk #8 Forbidden Fortress (HC</t>
  </si>
  <si>
    <t>Who Was Kobe Bryant?</t>
  </si>
  <si>
    <t>Adventure Friends, The: Bk #1 Treasure Map (Acor</t>
  </si>
  <si>
    <t>Crabby: Bk #6 Party Time, Crabby! (Acorn)</t>
  </si>
  <si>
    <t>Unicorn And Yeti: Bk #7 Stuck With You (Acorn)</t>
  </si>
  <si>
    <t>French: Brady Brady Et Le Pere Noel</t>
  </si>
  <si>
    <t>French: Doudou, La: Mini-Aventures De Narval Et</t>
  </si>
  <si>
    <t>French: Je T'Aime De Tout Mon Coeur</t>
  </si>
  <si>
    <t>French: Mon Super Cahier: Les Maths</t>
  </si>
  <si>
    <t>French: Mon Super Cahier: Les Sciences</t>
  </si>
  <si>
    <t>French: Mon Grand Livre De Reptiles Et D'Amphibi</t>
  </si>
  <si>
    <t>French: Rocher Tombe Du Ciel, Le</t>
  </si>
  <si>
    <t>French: Pire Livre Du Monde, Le</t>
  </si>
  <si>
    <t>French: Renne Trop Petit, Le</t>
  </si>
  <si>
    <t>French: Elephant Et Rosie: Surprise Pour Mon Ami</t>
  </si>
  <si>
    <t>French: Clifford: Celebre Hanoukka</t>
  </si>
  <si>
    <t>French: Lutin Trop Petit, Le</t>
  </si>
  <si>
    <t>French: Premier Defile De La Fierte, Le</t>
  </si>
  <si>
    <t>French: Sorciere Trop Petite, La</t>
  </si>
  <si>
    <t>French: Un Si Beau Sourire</t>
  </si>
  <si>
    <t>French: Bisou Secret, Le</t>
  </si>
  <si>
    <t>French: Dix Profs Delicieux</t>
  </si>
  <si>
    <t>French: Enfants Du Monde: La culture Et La Diver</t>
  </si>
  <si>
    <t>French: Patience, Petite Chenille</t>
  </si>
  <si>
    <t>French: Tout A Fait Normand</t>
  </si>
  <si>
    <t>French: Rose, Le Bleu Et Toi, Le</t>
  </si>
  <si>
    <t>French: Castor Qui Travaillait Trop Fort, Le</t>
  </si>
  <si>
    <t>French: J'ai Vu Un Cochon Voler</t>
  </si>
  <si>
    <t>French: Je Ne Fais Pas Si Peur</t>
  </si>
  <si>
    <t>French: Pois Chic, Le</t>
  </si>
  <si>
    <t>French: Princesse Dans Un Sac, La</t>
  </si>
  <si>
    <t>French: Chroniques De L'Outre-Monde 1: Creatures</t>
  </si>
  <si>
    <t>French: Cher Journal: Mots Qu'Il Me Reste, Les</t>
  </si>
  <si>
    <t>French: Max Et Les Mini-Chevaliers</t>
  </si>
  <si>
    <t>French: Hilde Mene L'enquete 3 Alerte Au Feu</t>
  </si>
  <si>
    <t>French: Mac B Espion 5: Melodie Du Danger, La</t>
  </si>
  <si>
    <t>French: Fantomes</t>
  </si>
  <si>
    <t>French: Nat D'Abord (#2)</t>
  </si>
  <si>
    <t>French: Vas-Y, Soleil!</t>
  </si>
  <si>
    <t>French: Enfant Volee</t>
  </si>
  <si>
    <t>French: Nish 1: Le Nord Et Le Sud</t>
  </si>
  <si>
    <t>French: Refugies</t>
  </si>
  <si>
    <t>French: Baby-Sitters Petite Soeur 5 Karen Et La</t>
  </si>
  <si>
    <t>French: Voici David Suzuki: Biographie En Images</t>
  </si>
  <si>
    <t>French: Bouh</t>
  </si>
  <si>
    <t>French: Capitaine Bobette En Couleurs 3: Capitai</t>
  </si>
  <si>
    <t>French: Fee Des Souhaits 3: Super Populaire</t>
  </si>
  <si>
    <t>French: Geronimo Stilton BD 1: Enquete Dans Les</t>
  </si>
  <si>
    <t>French: Bulles, Les: Mini-Aventures De Narval Et</t>
  </si>
  <si>
    <t>French: Nat Geo: Vie Sauvage: Les tortues De Mer</t>
  </si>
  <si>
    <t>French: Nat Geo: Vie Sauvage: Les Pandas</t>
  </si>
  <si>
    <t>French: Decouvrons Ensemble Les Arbres</t>
  </si>
  <si>
    <t>French: Hilde Mene L'Enquete 4 Ovni A L'Horizon</t>
  </si>
  <si>
    <t>French: P'tits Curieux: Ce Que Nous Jetons Et Co</t>
  </si>
  <si>
    <t>French: P'tits Curieux: Recifs Coralliens, Les</t>
  </si>
  <si>
    <t>French: Ti-Bou 1: Retour A La Maison, Le</t>
  </si>
  <si>
    <t>French: Fees Des Souhaits 4: Fees A Jamais!</t>
  </si>
  <si>
    <t>French: Nat Geo: Ensemble De Lecture 1</t>
  </si>
  <si>
    <t>French: Nat Geo: Ensemble De Lecture 2</t>
  </si>
  <si>
    <t>French: Elephant Et Rosie: Je Vais Faire Une Sie</t>
  </si>
  <si>
    <t>Banana Fox: Bk #4 Banana Fox And The Gummy Monst</t>
  </si>
  <si>
    <t>I Am A Great Friend!</t>
  </si>
  <si>
    <t>Mermaid Days: Bk #3: A New Friend (Acorn)</t>
  </si>
  <si>
    <t>Pokemon: 5-Minute Phonics</t>
  </si>
  <si>
    <t>Racing Ace: Bk #2 Build It! Jump It! (Acorn)</t>
  </si>
  <si>
    <t>French: Lieux Hantes: Les Fantomes Du Quebec</t>
  </si>
  <si>
    <t>French: Amulet 2: Malediction Du Gardien De La P</t>
  </si>
  <si>
    <t>Scholastic Dollars Redemption / Utiliser les dollars Scholastic</t>
  </si>
  <si>
    <t>Ship to school (Scholastic Dollars Redemption) / Livraison à domicile (Utiliser les dollars Scholastic)</t>
  </si>
  <si>
    <t>Redeeming Book Fair Scholastic Dollars?</t>
  </si>
  <si>
    <t xml:space="preserve">Scholastic Dollars Balance: </t>
  </si>
  <si>
    <t>How Not To Be A Vampire Slayer</t>
  </si>
  <si>
    <t>Everything Awesome About Dangerous Dinosaurs</t>
  </si>
  <si>
    <t>Rainbow Days: Bk #2 Gold Bowl, The (Acorn)</t>
  </si>
  <si>
    <t>Giraffe is Grumpy</t>
  </si>
  <si>
    <t>Best Buddies: Bk #1 A Pie For Us! (Acorn)</t>
  </si>
  <si>
    <t>Unicorn And Yeti: Bk 6 Together (Acorn)</t>
  </si>
  <si>
    <t>Terry's Crew</t>
  </si>
  <si>
    <t>I'm Not Scared, You're Scared!</t>
  </si>
  <si>
    <t>Pigs Can't Fly</t>
  </si>
  <si>
    <t>Waddle I Do Without You?</t>
  </si>
  <si>
    <t>Zombie Season</t>
  </si>
  <si>
    <t>Mixed Up</t>
  </si>
  <si>
    <t>Good Different</t>
  </si>
  <si>
    <t>Eva The Owlet: The Story of Eva and Friends</t>
  </si>
  <si>
    <t>Boy And The Banyan Tree, The</t>
  </si>
  <si>
    <t>Wish: Welcome to Rosas</t>
  </si>
  <si>
    <t>Lou</t>
  </si>
  <si>
    <t>Roxie Loves Adventure</t>
  </si>
  <si>
    <t>Princess Truly's Easter Egg Hunt</t>
  </si>
  <si>
    <t>Backcountry</t>
  </si>
  <si>
    <t>Search And Rescue: Pentagon Escape</t>
  </si>
  <si>
    <t>Puppy Place: Bk #66 Barkley</t>
  </si>
  <si>
    <t>Girl Who Fought Back, The</t>
  </si>
  <si>
    <t>Make-Believe Tales: Pups In Power (With Necklace</t>
  </si>
  <si>
    <t>Owl Diaries: Bk #18 The Nature Club (Branches)</t>
  </si>
  <si>
    <t>Unicorn Diaries, The: Bk #9 The Glitter Bug (Bra</t>
  </si>
  <si>
    <t>Unicorn Diaries: Bk #8 Welcome To Sparklegrove (</t>
  </si>
  <si>
    <t>Ready To Catch Magic!</t>
  </si>
  <si>
    <t>Nat Geo Kids: Weird But True! Ocean</t>
  </si>
  <si>
    <t>Dinged</t>
  </si>
  <si>
    <t>Spy Ninjas Official Graphic Novel: Virtual Reali</t>
  </si>
  <si>
    <t>Lost Dreamer, The</t>
  </si>
  <si>
    <t>Pigeon Will Ride The Roller Coaster!, The (HC)</t>
  </si>
  <si>
    <t>Sour Grape, The (HC) Release Date: Nov 1, 2022</t>
  </si>
  <si>
    <t>Last Kids On Earth: Last Comics On Earth (HC)</t>
  </si>
  <si>
    <t>Parachute Kids</t>
  </si>
  <si>
    <t>School Trip</t>
  </si>
  <si>
    <t>Enemies</t>
  </si>
  <si>
    <t>Mabuhay!</t>
  </si>
  <si>
    <t>Shang-Chi And The Quest For Immortality (Graphic</t>
  </si>
  <si>
    <t>We Belong Here (HC)</t>
  </si>
  <si>
    <t>So Long, Stress</t>
  </si>
  <si>
    <t>2024 Level Up!</t>
  </si>
  <si>
    <t>Part Of Your World: A Twisted Graphic Novel</t>
  </si>
  <si>
    <t>Stars In Their Eyes (Graphix)</t>
  </si>
  <si>
    <t>SP407277</t>
  </si>
  <si>
    <t>Doodle Gamer Sketchbook</t>
  </si>
  <si>
    <t>Manga Art Class (Klutz)</t>
  </si>
  <si>
    <t>Pen/Stylo: Mega Squishy Pencil (Aqua)</t>
  </si>
  <si>
    <t>Pen/Stylo: Mega Squishy Pencil (Green)</t>
  </si>
  <si>
    <t>Pen/Stylo: Mega Squishy Pencil (Purple)</t>
  </si>
  <si>
    <t>Pen/Stylo: Microphone (Blue)</t>
  </si>
  <si>
    <t>Pen/Stylo: Microphone (Green)</t>
  </si>
  <si>
    <t>Pen/Stylo: Microphone (Pink)</t>
  </si>
  <si>
    <t>Pen/Stylo: Microphone (Purple)</t>
  </si>
  <si>
    <t>Pen/Stylo: Puff Pearl (Green)</t>
  </si>
  <si>
    <t>Pen/Stylo: Puff Pearl (Pink)</t>
  </si>
  <si>
    <t>Pen/Stylo: Puff Pearl (Yellow)</t>
  </si>
  <si>
    <t>Diary: Awesome Unicorn (Includes Lock And Key)</t>
  </si>
  <si>
    <t>Diary: Dragon (Red And Gold)</t>
  </si>
  <si>
    <t>Journal: Pink Sherpa Smiley Face</t>
  </si>
  <si>
    <t>Journal: Tie-Dye Foldover</t>
  </si>
  <si>
    <t>Diary: Floral (Includes Necklace)</t>
  </si>
  <si>
    <t>Diary: Miles Morales Squishy</t>
  </si>
  <si>
    <t>Very Hungry Worry Monsters Mood-O-Meter, The (BR</t>
  </si>
  <si>
    <t>World's Cutest Dogs And Puppies In 3D (With Glas</t>
  </si>
  <si>
    <t>Diary: Besties Corgi (Includes Lock and Key)</t>
  </si>
  <si>
    <t>Little Owl What Can You See? (BRD)</t>
  </si>
  <si>
    <t>FA50246</t>
  </si>
  <si>
    <t>Squish'N With My Mallows (Sticker Book)</t>
  </si>
  <si>
    <t>Diary: High Speed (Three Cars) (Includes Lock An</t>
  </si>
  <si>
    <t>Diary: Calico Kitty Bubble-Tea Diary (Includes L</t>
  </si>
  <si>
    <t>Diary: Froggy Raincoat</t>
  </si>
  <si>
    <t>GBB6701</t>
  </si>
  <si>
    <t>Lego Ninjago: Battle Box (Includes Mini-Figures)</t>
  </si>
  <si>
    <t>Munsch-A-Thon (HC)</t>
  </si>
  <si>
    <t>Tie Your Shoes With The Paw Patrol (HC)</t>
  </si>
  <si>
    <t>Big Cheese, The (HC)</t>
  </si>
  <si>
    <t>Diary: Glitter Husky Face</t>
  </si>
  <si>
    <t>World Of Rocks (Kit)</t>
  </si>
  <si>
    <t>Munsch More!: Robert Munsch Collection, A (HC)</t>
  </si>
  <si>
    <t>Capt Underpants: Maniacal Mischief...Monsters (W</t>
  </si>
  <si>
    <t>Spider-Ham: A Pig In Time</t>
  </si>
  <si>
    <t>Moonlight Riders Bk#1: Fire Horse</t>
  </si>
  <si>
    <t>My Little Pony: Vol #1 Big Horseshoes To Fill</t>
  </si>
  <si>
    <t>Pet Rescue Adventures: The Homesick Kitten</t>
  </si>
  <si>
    <t>I Survived The Battle Of D-Day, 1944 Graphic Nov</t>
  </si>
  <si>
    <t>Picture Day</t>
  </si>
  <si>
    <t>Shiny Misfits</t>
  </si>
  <si>
    <t>Pokemon Adventures Vol. 1: Ruby And Sapphire</t>
  </si>
  <si>
    <t>Meet Me On Mercer Street</t>
  </si>
  <si>
    <t>Sunny Makes Her Case</t>
  </si>
  <si>
    <t>Wings of Fire: Bk #7 Winter Turning Graphic Nove</t>
  </si>
  <si>
    <t>All Is Nat Lost</t>
  </si>
  <si>
    <t>Amulet Bk #9: Waverider</t>
  </si>
  <si>
    <t>39 Clues: Maze Of Bones Graphic Novel</t>
  </si>
  <si>
    <t>Cool Bean Presents, The: As Cool As It Gets</t>
  </si>
  <si>
    <t>Peppa Pig: Happy Birthday (8x8)</t>
  </si>
  <si>
    <t>Crumbs</t>
  </si>
  <si>
    <t>I Am Big</t>
  </si>
  <si>
    <t>When You Adopt A Pandarina (8x8)</t>
  </si>
  <si>
    <t>Bad Seed Goes To The Library, The</t>
  </si>
  <si>
    <t>Owl Diaries: Bk #15 Eva's New Pet (Branches)</t>
  </si>
  <si>
    <t>Pete The Cat: Crayons Rock!</t>
  </si>
  <si>
    <t>Pete The Cat: Making New Friends</t>
  </si>
  <si>
    <t>Pete The Cat: Snow Daze</t>
  </si>
  <si>
    <t>Spidey And His Amazing Friends: Let's Swing, Spi</t>
  </si>
  <si>
    <t>Agent Stitch: A Study In Slime</t>
  </si>
  <si>
    <t>Diary Of A Roblox Pro: Bk #3 Obby Challenge</t>
  </si>
  <si>
    <t>Dragon Girls: Bk #11 Zoe The Beach Dragon</t>
  </si>
  <si>
    <t>Haunted Canada: Bk #12 More Frightening True Tal</t>
  </si>
  <si>
    <t>Making Friends: Together Forever</t>
  </si>
  <si>
    <t>Plants Vs. Zombies: Volume 17 Multi-Ball-Istic</t>
  </si>
  <si>
    <t>Puppy Place, The: Bk #67 Scruffy</t>
  </si>
  <si>
    <t>Slugfest (HC)</t>
  </si>
  <si>
    <t>Spider-Ham: Hollywood May-Ham (Release Date: Oct</t>
  </si>
  <si>
    <t>You Are So Not Invited To My Bat Mitzvah!</t>
  </si>
  <si>
    <t>Home For Meow: Bk #1 Purrfect Show, The</t>
  </si>
  <si>
    <t>Love Puppies: Bk #3 Dream Team</t>
  </si>
  <si>
    <t>Diary of a Minecraft Wolf Bk #2: Underwater Heis</t>
  </si>
  <si>
    <t>Horror Collector Vol. 1: The Faceless Kid</t>
  </si>
  <si>
    <t>Uprising</t>
  </si>
  <si>
    <t>Zeus: Water Rescue</t>
  </si>
  <si>
    <t>At The Speed Of Gus</t>
  </si>
  <si>
    <t>Ruby Code, The</t>
  </si>
  <si>
    <t>Bendy: The Lost Ones</t>
  </si>
  <si>
    <t>Bad Princessess #1: Perfect Villains</t>
  </si>
  <si>
    <t>Find Your Porpoise</t>
  </si>
  <si>
    <t>Just Keep Walking</t>
  </si>
  <si>
    <t>We Are Famiy</t>
  </si>
  <si>
    <t>Crayons Love Our Planet, The (Mini Hardcover, Re</t>
  </si>
  <si>
    <t>Don't Call Me Grumpycorn</t>
  </si>
  <si>
    <t>I'm A Unicorn</t>
  </si>
  <si>
    <t>Once I Was A Bear</t>
  </si>
  <si>
    <t>Pride Puppy</t>
  </si>
  <si>
    <t>Stick And Stone: Best Friends Forever!</t>
  </si>
  <si>
    <t>Tiny T. Rex And The Grade Ta-Da!</t>
  </si>
  <si>
    <t>Most Perfect You</t>
  </si>
  <si>
    <t>Super Mario: A Hero Like No Other</t>
  </si>
  <si>
    <t>Sprout Branches Out</t>
  </si>
  <si>
    <t>Bad Bunny</t>
  </si>
  <si>
    <t>Peppa Pig: Peppa's Cruise Vacation (8x8 With Pos</t>
  </si>
  <si>
    <t>I Love Chinese New Year</t>
  </si>
  <si>
    <t>Disney Encanto: We Don't Talk About Bruno (8x8)</t>
  </si>
  <si>
    <t>I Love My Beautiful Hair (Board Book)</t>
  </si>
  <si>
    <t>My Mom</t>
  </si>
  <si>
    <t>Never Touch The Grumpy Chicks (Board Book)</t>
  </si>
  <si>
    <t>Peppa Pig: Touch And Feel Class Pet (Board Book)</t>
  </si>
  <si>
    <t>Ugly Place, The</t>
  </si>
  <si>
    <t>Adventures Of Capt Underpants: Bk #1 (Hardcover</t>
  </si>
  <si>
    <t>Captain Underpants: Double-Crunchy Book O' Fun (</t>
  </si>
  <si>
    <t>Cat Kid Comic Club: Collaborations (Release Date</t>
  </si>
  <si>
    <t>City Of Dragons: Bk #2 Rise Of The Shadowfire</t>
  </si>
  <si>
    <t>PrestonPlayz: Mystery Of The Super Spooky Secret</t>
  </si>
  <si>
    <t>Sonic The Hedgehog: Vol 13 Battle For The Empire</t>
  </si>
  <si>
    <t>Baby-Sitters Club: Bk #14 Stacey's Mistake (Grap</t>
  </si>
  <si>
    <t>Pokemon Graphix: Bk #2 Legendary Nightmare</t>
  </si>
  <si>
    <t>Rocket And Groot: Bk #1 Hunt For The Starlord, T</t>
  </si>
  <si>
    <t>Diary Of A Pug: Bk #9 Pug The Prince (Branches)</t>
  </si>
  <si>
    <t>Pizza And Taco: Bk #4 Dare To Be Scared</t>
  </si>
  <si>
    <t>Pokemon: Ash And Pikachu's Adventures</t>
  </si>
  <si>
    <t>Pete The Kitty's Outdoor Art Project (Reader)</t>
  </si>
  <si>
    <t>Dragon Masters #25: Legend of the Star Dragon</t>
  </si>
  <si>
    <t>Dragon Masters: Bk #21 Bloom Of The Flower Drago</t>
  </si>
  <si>
    <t>Inside Out Scouts: Help The Kind Lion</t>
  </si>
  <si>
    <t>Kwame's Magic Quest #1: Rise Of The Green Flame</t>
  </si>
  <si>
    <t>Party Diaries: Bk #2: Starry Henna Night (Branch</t>
  </si>
  <si>
    <t>Bad Food: Bk #4 Live And Let Fry</t>
  </si>
  <si>
    <t>Bad Food: Bk #5 Night Of The Living Bread</t>
  </si>
  <si>
    <t>Pets Rule: Bk #4 Rise Of The Goldfish, The (Bran</t>
  </si>
  <si>
    <t>Running In Flip-Flops From The End Of The World</t>
  </si>
  <si>
    <t>Cat Ninja</t>
  </si>
  <si>
    <t>Kaiah's Garden</t>
  </si>
  <si>
    <t>Be A Bridge</t>
  </si>
  <si>
    <t>We Are Here</t>
  </si>
  <si>
    <t>Amazing Hockey Stories: Leon Draisaitl</t>
  </si>
  <si>
    <t>I Am Ruby Bridges</t>
  </si>
  <si>
    <t>Pluto! Not A Planet? Not A Problem!</t>
  </si>
  <si>
    <t>Sch Can Bio: Meet Mary Ann Shadd</t>
  </si>
  <si>
    <t>Who Would Win?: Wild Warriors Bindup</t>
  </si>
  <si>
    <t>LNH6708Y</t>
  </si>
  <si>
    <t>Diary: Lego Ninjago Book Of Adventure Green (Wit</t>
  </si>
  <si>
    <t>Predator Face-Off (With Tooth &amp; Claw)</t>
  </si>
  <si>
    <t>Dodo, The: Starfish's Story</t>
  </si>
  <si>
    <t>Sch Can Bio: Meet Clara Hughes</t>
  </si>
  <si>
    <t>Pokemon Handbook: Scarlet And Violet</t>
  </si>
  <si>
    <t>Super Mario Adventures</t>
  </si>
  <si>
    <t>Anime And Manga Mega Handbook</t>
  </si>
  <si>
    <t>You Are A Star, Malala Yousafzai</t>
  </si>
  <si>
    <t>So This Is Love</t>
  </si>
  <si>
    <t>Almost There</t>
  </si>
  <si>
    <t>Nish: North And South</t>
  </si>
  <si>
    <t>Operation Do-Over</t>
  </si>
  <si>
    <t>All Our Love</t>
  </si>
  <si>
    <t>Simon Sort Of Says (HC)</t>
  </si>
  <si>
    <t>Summer's End</t>
  </si>
  <si>
    <t>At The Speed Of Lies</t>
  </si>
  <si>
    <t>Bendy: Bk #3 Fade To Black</t>
  </si>
  <si>
    <t>Liar's Society, The</t>
  </si>
  <si>
    <t>Over And Out</t>
  </si>
  <si>
    <t>Little Penguin's New Friend</t>
  </si>
  <si>
    <t>Rainbow Days: The Orange Wall</t>
  </si>
  <si>
    <t>Dragon: Bk #4 Dragon's Halloween (Acorn)</t>
  </si>
  <si>
    <t>Rainbow Days: Bk #1 Gray Day, The (Acorn)</t>
  </si>
  <si>
    <t>I Broke My Trunk! (An Elephant &amp; Piggie Book)</t>
  </si>
  <si>
    <t>My Magical Friends #6: Baby Phoenix Makes Friend</t>
  </si>
  <si>
    <t>My Magical Friends: Baby Dragon Takes Flight (Wi</t>
  </si>
  <si>
    <t>Paw Patrol: Rubble &amp; Crew: On The Job</t>
  </si>
  <si>
    <t>Pokemon: Ash Takes The Cake</t>
  </si>
  <si>
    <t>There Was An Old Lady Who Picked A Pumpkin (Read</t>
  </si>
  <si>
    <t>Pete The Kitty And The Three Bears</t>
  </si>
  <si>
    <t>Pokemon: Electric Secret, An (With Stickers)</t>
  </si>
  <si>
    <t>Spidey And His...Friends: Hangout Headache, The</t>
  </si>
  <si>
    <t>Party Diaries, The: Bk #3 Top Secret Anniversary</t>
  </si>
  <si>
    <t>Princess Truly: Bk #7 I Am Curious! (Acorn)</t>
  </si>
  <si>
    <t>Princess Truly: Bk #8 I Can Help! (Acorn)</t>
  </si>
  <si>
    <t>Unicorn &amp; Yeti: Fun &amp; Games</t>
  </si>
  <si>
    <t>Good Egg And The Talent Show, The</t>
  </si>
  <si>
    <t>Last Firehawk, The: Bk #12 The Shadow Returns (B</t>
  </si>
  <si>
    <t>Geronimo Stilton: Bk #82 Mouse Vs. Wild</t>
  </si>
  <si>
    <t>Home For Meow: Bk #3 Kitten Around</t>
  </si>
  <si>
    <t>Pets Rule: Bk #3 Kittens Are Monsters! (Branches</t>
  </si>
  <si>
    <t>Pets Rule: Invasion Of The Pugs</t>
  </si>
  <si>
    <t>Cutiecorns: Bk #5 Lost And Found</t>
  </si>
  <si>
    <t>Owl Diaries: Bk #17 Eva In The Band (Branches)</t>
  </si>
  <si>
    <t>Pets Rule: Bk #1 My Kingdom Of Darkness</t>
  </si>
  <si>
    <t>Yetis Are The Worst!</t>
  </si>
  <si>
    <t>Diary Of A Worm: Teacher's Pet</t>
  </si>
  <si>
    <t>Party Diaries, The: Bk #1 Awesome Orange Birthda</t>
  </si>
  <si>
    <t>Pete The Cat's Not So Groovy Day</t>
  </si>
  <si>
    <t>Geronimo Stilton: Bk #81 Super Cup Face-Off, The</t>
  </si>
  <si>
    <t>French: Ecole Saint-Macabre 5: Prisonniers De La</t>
  </si>
  <si>
    <t>French: Bonne Nuit, Les Camions!</t>
  </si>
  <si>
    <t>French: Ma Sante: J'Aime Bouger</t>
  </si>
  <si>
    <t>French: Au Pays Des Contes De Fees: Aladin</t>
  </si>
  <si>
    <t>French: Cerveaux Actifs Junior</t>
  </si>
  <si>
    <t>French: Guide Des Grands-Mamans Pour Les Petits,</t>
  </si>
  <si>
    <t>French: Salma Et Les Saveurs De La Syrie</t>
  </si>
  <si>
    <t>French: Annee En Fetes Et Celebrations, L' (HC)</t>
  </si>
  <si>
    <t>French: Classe, La</t>
  </si>
  <si>
    <t>French: Araignee Et La Musaraigne, La</t>
  </si>
  <si>
    <t>French: Toi Et Moi, Pour Toujours</t>
  </si>
  <si>
    <t>French: Tresor D'Oma, Le</t>
  </si>
  <si>
    <t>French: Arlo Et Pips 3 Arlo Fait Son Nid</t>
  </si>
  <si>
    <t>French: Tu Y Arriveras...</t>
  </si>
  <si>
    <t>French: Frisson L'Ecureuil Celebre Noel</t>
  </si>
  <si>
    <t>French: Plumo Et Phobie 6: Tout Ou Rien!</t>
  </si>
  <si>
    <t>French: C'est La Joie</t>
  </si>
  <si>
    <t>French: Nous Sommes La</t>
  </si>
  <si>
    <t>French: Rikki Et Rouquin: Plus Beau Noel, Le</t>
  </si>
  <si>
    <t>French: Au Coeur Des Mots</t>
  </si>
  <si>
    <t>French: Chouette Nuit De Petit Hibou, La</t>
  </si>
  <si>
    <t>French: Oeuf Modele, L'</t>
  </si>
  <si>
    <t>French: Pat Le Chat: Cinq Petites Citrouilles</t>
  </si>
  <si>
    <t>French: Lien Invisible, Le</t>
  </si>
  <si>
    <t>French: Cher Bebe</t>
  </si>
  <si>
    <t>French: Tempete Du Siecle, La</t>
  </si>
  <si>
    <t>French: Harley Le Heros</t>
  </si>
  <si>
    <t>French: Je Suis Ruby Bridges</t>
  </si>
  <si>
    <t>French: Phoenix Le Merveilleux</t>
  </si>
  <si>
    <t>French: Comment Capturer Un Bonhomme De Neige</t>
  </si>
  <si>
    <t>French: Comment Capturer Une Sorciere</t>
  </si>
  <si>
    <t>French: Nombreux Chapeaux Du Rat Romeo</t>
  </si>
  <si>
    <t>French: Plus Grand, Le</t>
  </si>
  <si>
    <t>French: Quel Genie</t>
  </si>
  <si>
    <t>French: C'est Par Ici</t>
  </si>
  <si>
    <t>French: Noisette: Renards Ruses 1: Qui A Le Meil</t>
  </si>
  <si>
    <t>French: Elephant Et Rosie: Nous Sommes Dans Un L</t>
  </si>
  <si>
    <t>French: A Toutes Les Mamans</t>
  </si>
  <si>
    <t>French: Chat De La Lune, Le</t>
  </si>
  <si>
    <t>French: Fais Un Souhait</t>
  </si>
  <si>
    <t>French: Klutz: Fabrique Tes Bombes Pour Le Bain</t>
  </si>
  <si>
    <t>French: Invisible</t>
  </si>
  <si>
    <t>French: Mon Petit Cherche Et Trouve : En Hiver</t>
  </si>
  <si>
    <t>French: Quand Ca Ne Tourne Pas Rond, Change De D</t>
  </si>
  <si>
    <t>French: Riviere, La</t>
  </si>
  <si>
    <t>French: Au Fil des Saisons: La Grenouille Et La</t>
  </si>
  <si>
    <t>French: Enfants Du Monde: Racisme Et L'Intoleran</t>
  </si>
  <si>
    <t>French: Mon Papa (Extra)Ordinaire</t>
  </si>
  <si>
    <t>French: Raisin Rancunier, Le</t>
  </si>
  <si>
    <t>French: Entendu Dire..., J'ai</t>
  </si>
  <si>
    <t>French: Je Ne Suis Pas Un Numero</t>
  </si>
  <si>
    <t>French: Jardin De Kaiah, Le</t>
  </si>
  <si>
    <t>French: Munsch A La Tonne</t>
  </si>
  <si>
    <t>French: Nibi A Soif, Tres Soif</t>
  </si>
  <si>
    <t>French: Pokemon: Combat Avec L'Ultra-Chimere</t>
  </si>
  <si>
    <t>French: Coincee</t>
  </si>
  <si>
    <t>French: Ms. Marvel: Etiree Au Max</t>
  </si>
  <si>
    <t>French: Nish 2: Wendake</t>
  </si>
  <si>
    <t>French: Hibou Hebdo 18: Les Clubs Eco-Ecoles</t>
  </si>
  <si>
    <t>French: Journal D'un Carlin 7: La Grande Escapad</t>
  </si>
  <si>
    <t>French: Mechants, Les 17: Que Les Jeux Commencen</t>
  </si>
  <si>
    <t>French: Petit Roman: Un Chien A Roulettes</t>
  </si>
  <si>
    <t>French: Ecole Des Apprentis Magiciens 4: Nuit Ch</t>
  </si>
  <si>
    <t>French: Petit Roman: Isabelle A La Varicelle</t>
  </si>
  <si>
    <t>French: Timbres 5: Momie Spatio-Temporelle, La</t>
  </si>
  <si>
    <t>French: Capitaine Bobette 5 Et La Colere De la C</t>
  </si>
  <si>
    <t>French: Bizarre Mais Vrai: Canada, Le</t>
  </si>
  <si>
    <t>French: Nat Geo: Bizarre Mais Vrai: Les Annivers</t>
  </si>
  <si>
    <t>French: Banano Renard Et La Societe Secrete Sure</t>
  </si>
  <si>
    <t>French: Gangster 10: Tout Chat Qui Monte Redesce</t>
  </si>
  <si>
    <t>French: Mon Grand Livre D'Oiseaux: Nat Geo</t>
  </si>
  <si>
    <t>French: Qui Va Gagner?: Grand Cachalot Ou Le Cal</t>
  </si>
  <si>
    <t>French: Mes Autocollants Brillants : L'Hiver En</t>
  </si>
  <si>
    <t>French: Savais-Tu: Les Fourmiliers</t>
  </si>
  <si>
    <t>French: Autour De La Table</t>
  </si>
  <si>
    <t>French: Avec Tout Notre Amour</t>
  </si>
  <si>
    <t>French: Fais Dodo, Petit Agneau</t>
  </si>
  <si>
    <t>French: Lecon De Patin, La</t>
  </si>
  <si>
    <t>French: Mauvaise Graine, La</t>
  </si>
  <si>
    <t>French: Mon Pere, L'ours Polaire</t>
  </si>
  <si>
    <t>French: Aventures De Patate Pourrie, Les: Le Mei</t>
  </si>
  <si>
    <t>French: Classe De M. Loup, La</t>
  </si>
  <si>
    <t>French: Filles Dragons 2 : Willa, Le Dragon Des</t>
  </si>
  <si>
    <t>French: Journal De Licorne 5: Iris Et Le Bebe Si</t>
  </si>
  <si>
    <t>French: Harry Potter: Detruis Les Horcruxes</t>
  </si>
  <si>
    <t>French: Couleurs Des Emotions, Les</t>
  </si>
  <si>
    <t>French: Coucou: Le Printemps</t>
  </si>
  <si>
    <t>French: Mes Premiers Contraires</t>
  </si>
  <si>
    <t>French: National Geographic Kids: Boite A Lectur</t>
  </si>
  <si>
    <t>French: Trace Et Decouvre: 1 2 3</t>
  </si>
  <si>
    <t>French: Cherche Et Trouve Les Vehicules</t>
  </si>
  <si>
    <t>French: Cree Des Animaux En Bandes Dessinees</t>
  </si>
  <si>
    <t>French: Klutz: Avions De Papier</t>
  </si>
  <si>
    <t>French: Klutz: Lego Figurines En Photo</t>
  </si>
  <si>
    <t>French: Apprendre Avec Scholastic: Mon Super Cah</t>
  </si>
  <si>
    <t>French: National Geographic Kids: Mon Grand Livr</t>
  </si>
  <si>
    <t>French: Cartes Eclair 123</t>
  </si>
  <si>
    <t>French: Hourra! Le hockey! Un Livre De Sports Ca</t>
  </si>
  <si>
    <t>French: P'tits Curieux: Animaux En Danger</t>
  </si>
  <si>
    <t>French: Felix Et Cleo</t>
  </si>
  <si>
    <t>French: Filles Dragons Les 3: Naomi, Le Dragon D</t>
  </si>
  <si>
    <t>French: Mac B Espion 6: Mac Sauve Le Monde</t>
  </si>
  <si>
    <t>French: Filles Dragons 5: Aisha, Le Dragon Des M</t>
  </si>
  <si>
    <t>French: Filles Dragons, Les 1: Azmina, Le Dragon</t>
  </si>
  <si>
    <t>French: Geronimo Stilton BD 2: De La Glu Pour So</t>
  </si>
  <si>
    <t>French: Journal D'Un Carlin 6: Soiree Pyjama</t>
  </si>
  <si>
    <t>French: Journal D'un Carlin 8: Le Chiot</t>
  </si>
  <si>
    <t>French: Maitres Des Dragons 23: La Malediction D</t>
  </si>
  <si>
    <t>French: Ti-Bou 4 Heure D'etre Courageux, L'</t>
  </si>
  <si>
    <t>French: Capitaine Bobette En Couleurs 6: Capitai</t>
  </si>
  <si>
    <t>French: Ecole Saint-Macabre 1: Ecole Est Vivante</t>
  </si>
  <si>
    <t>French: Crabe Grognon 4 : Prends-Soi De Toi, Cra</t>
  </si>
  <si>
    <t>French: Licorne Et Yeti 6: Ensemble!</t>
  </si>
  <si>
    <t>French: Mon Premier Petit Livre Les Mots</t>
  </si>
  <si>
    <t>French: Comment Capturer Un Renne</t>
  </si>
  <si>
    <t>French: Peppa Pig: La Journee Pizza</t>
  </si>
  <si>
    <t>French: Quelle Idee Magnifique</t>
  </si>
  <si>
    <t>French: Quelques Miettes</t>
  </si>
  <si>
    <t>French: Sortie Scolaire, La</t>
  </si>
  <si>
    <t>French: Timide</t>
  </si>
  <si>
    <t>French: Gecko Qui Chantait Trop Haut, Le</t>
  </si>
  <si>
    <t>French: Ma Classe De Maternelle</t>
  </si>
  <si>
    <t>French: Mes 50 premiers Mots Francais/Anglais: A</t>
  </si>
  <si>
    <t>French: Petits Je-Sais-Tout: Est-ce Possible/Arc</t>
  </si>
  <si>
    <t>French: Qui Va Gagner: Combat Ultime Des Bestiol</t>
  </si>
  <si>
    <t>French: Touche A Tout: Quebec, Le: Apprendre Ave</t>
  </si>
  <si>
    <t>French: Crabe Grognon 5: En Classe Crabe Grognon</t>
  </si>
  <si>
    <t>French: Dragon 5: Dragon Fete Noel</t>
  </si>
  <si>
    <t>French: Elephant Et Rosie: Aujourd'Hui Je Vole</t>
  </si>
  <si>
    <t>French: Elephant Et Rosie: Partons En Balade!</t>
  </si>
  <si>
    <t>French: Herisson Et Cochon D'Inde 5: C'est Mon T</t>
  </si>
  <si>
    <t>French: Licorne Et Yeti 7: Toi Et Moi, Ca Colle</t>
  </si>
  <si>
    <t>French: Biscuit Doue, Le</t>
  </si>
  <si>
    <t>French: Comment Capturer Un Amourosaure</t>
  </si>
  <si>
    <t>French: Drole D'Oiseau</t>
  </si>
  <si>
    <t>French: Jalousie De Milo, La</t>
  </si>
  <si>
    <t>French: Pat Le Chat: Pat Le Chaton Chez Son Ami</t>
  </si>
  <si>
    <t>French: Maitres Des Dragons 15: Futur Du Dragon</t>
  </si>
  <si>
    <t>French: Carlos Le Carlin D'amour</t>
  </si>
  <si>
    <t>French: Comptons Les Dinosaures</t>
  </si>
  <si>
    <t>French: Je Trace, J'efface Dans L'espace</t>
  </si>
  <si>
    <t>French: Mon Encyclopetit De L'espace</t>
  </si>
  <si>
    <t>Special Hard Cover  $10.00 Books  ENGLISH</t>
  </si>
  <si>
    <t>'K-2</t>
  </si>
  <si>
    <t>'4-UP</t>
  </si>
  <si>
    <t>'2-UP</t>
  </si>
  <si>
    <t>'5-UP</t>
  </si>
  <si>
    <t>'K-3</t>
  </si>
  <si>
    <t>'7-UP</t>
  </si>
  <si>
    <t>'3-UP</t>
  </si>
  <si>
    <t>'5-7</t>
  </si>
  <si>
    <t>'6-8</t>
  </si>
  <si>
    <t>'1-3</t>
  </si>
  <si>
    <t>'7-8</t>
  </si>
  <si>
    <t>'PRE-1</t>
  </si>
  <si>
    <t>'4-6</t>
  </si>
  <si>
    <t>'4-7</t>
  </si>
  <si>
    <t>'6-UP</t>
  </si>
  <si>
    <t>'2-5</t>
  </si>
  <si>
    <t>'8-UP</t>
  </si>
  <si>
    <t>'5-8</t>
  </si>
  <si>
    <t>'3-5</t>
  </si>
  <si>
    <t>'1-UP</t>
  </si>
  <si>
    <t>'PRE-K</t>
  </si>
  <si>
    <t>'3-7</t>
  </si>
  <si>
    <t>'PRE-2</t>
  </si>
  <si>
    <t>'K-1</t>
  </si>
  <si>
    <t>'4-8</t>
  </si>
  <si>
    <t>'3-6</t>
  </si>
  <si>
    <t>ENGLISH TITLES/ LIVRES EN ANGLAIS</t>
  </si>
  <si>
    <t>FRENCH TITLES/ LIVRES EN FRANÇAIS</t>
  </si>
  <si>
    <t>END OF LIST</t>
  </si>
  <si>
    <t>🍁</t>
  </si>
  <si>
    <t>PACK</t>
  </si>
  <si>
    <t>ORDERS MUST BE SUBMITTED BY FRIDAY OCTOBER 31 2025
LES COMMANDES DOIVENT ÊTRE PASSÉES AVANT LE VENDREDI 31 OCTOBRE 2025</t>
  </si>
  <si>
    <t>Horsetail Hollow: Bk #1 Magically Maximus</t>
  </si>
  <si>
    <t>Disney Princess: Phonics Reading Program</t>
  </si>
  <si>
    <t>Pixie Tricks: Bk #3 Pet Store Sprite, The (Branc</t>
  </si>
  <si>
    <t>Pets Rule #6: Night Of The Chipmunk, The</t>
  </si>
  <si>
    <t>Party Diaries, The: Fairy-Tale Puppy Picnic</t>
  </si>
  <si>
    <t>Kwame's Magic Quest: Bk #3 Bite Of The Kaba Lago</t>
  </si>
  <si>
    <t>Kwame's Magic Quest: Bk #2 Race To The Magic Mou</t>
  </si>
  <si>
    <t>Disaster Squad: Bk #3 Blizzard Rescue</t>
  </si>
  <si>
    <t>Disaster Squad #1: Wildfire Rescue</t>
  </si>
  <si>
    <t>Neversink School And Other Silly Poems</t>
  </si>
  <si>
    <t>Razzle Dazzle (Unicorn &amp; Yeti Reader)</t>
  </si>
  <si>
    <t>Princess Truly: I Am A Leader!</t>
  </si>
  <si>
    <t>Nat Geo Kids: Marvel's Spider-Man Bugs Out!</t>
  </si>
  <si>
    <t>Cool Bean Makes A Splash, The</t>
  </si>
  <si>
    <t>Gabby's Dollhouse: Sleepover Party (With Sticker</t>
  </si>
  <si>
    <t>Spidey And His Amazing Friends: Surprise Party,</t>
  </si>
  <si>
    <t>Spidey And His...Friends: Phonics Box Set</t>
  </si>
  <si>
    <t>Bear Learns To Share</t>
  </si>
  <si>
    <t>There Was An Old Lady Who Built A Snowman (Reade</t>
  </si>
  <si>
    <t>Spidey And His Amazing Friends: Spidey Saves The</t>
  </si>
  <si>
    <t>Movie Night (Peppa Pig: Scholastic Level 1 Reade</t>
  </si>
  <si>
    <t>Fly Guy's Ninja Christmas</t>
  </si>
  <si>
    <t>Wings Of Fire How To Draw</t>
  </si>
  <si>
    <t>Pokemon: Super Duper Extra Deluxe Essential Hand</t>
  </si>
  <si>
    <t>Jude Saves The World</t>
  </si>
  <si>
    <t>Jawbreaker</t>
  </si>
  <si>
    <t>Plants Vs. Zombies Vol. 21 Impfestation</t>
  </si>
  <si>
    <t>Identikill</t>
  </si>
  <si>
    <t>I.R.L.</t>
  </si>
  <si>
    <t>Today I Am: 10 Stories Of Belonging</t>
  </si>
  <si>
    <t>Swimming With Spies</t>
  </si>
  <si>
    <t>Slugfest</t>
  </si>
  <si>
    <t>Nish #2: Northern Lights</t>
  </si>
  <si>
    <t>Great Bear, The: Book Two Of The Misewa Saga</t>
  </si>
  <si>
    <t>Language Of Seabirds, The</t>
  </si>
  <si>
    <t>Misewa Saga, The: Bk #3: Stone Child, The</t>
  </si>
  <si>
    <t>Last Dragon On Mars, The</t>
  </si>
  <si>
    <t>Hungry Bones</t>
  </si>
  <si>
    <t>We Do Not Welcome Our Ten-Year-Old Overlord</t>
  </si>
  <si>
    <t>Raising The Horseman</t>
  </si>
  <si>
    <t>One Wrong Step</t>
  </si>
  <si>
    <t>Simon Sort Of Says</t>
  </si>
  <si>
    <t>Is There A Boy Like Me?</t>
  </si>
  <si>
    <t>Uni The Unicorn: Uni Goes To School</t>
  </si>
  <si>
    <t>Ultimate Nintendo Fanbook</t>
  </si>
  <si>
    <t>Trick Or Treat, Crankenstein</t>
  </si>
  <si>
    <t>Show Me A Sign</t>
  </si>
  <si>
    <t>Roblox: Create And Conquer!</t>
  </si>
  <si>
    <t>Pokemon: Ash's Atlas</t>
  </si>
  <si>
    <t>Pete The Cat: Super Pete</t>
  </si>
  <si>
    <t>Pete The Cat: Rocking Field Day</t>
  </si>
  <si>
    <t>Peppa Pig: Happy Diwali! (8x8)</t>
  </si>
  <si>
    <t>Paw Patrol Movie 2</t>
  </si>
  <si>
    <t>One And Only Bob, The</t>
  </si>
  <si>
    <t>Mimi: Bk #1 Mimi And The Cutie Catastrophe</t>
  </si>
  <si>
    <t>Mermaids To The Rescue: Bk #4 Cascadia (With Cha</t>
  </si>
  <si>
    <t>Last Kids On Earth: Thrilling Tales From The Tre</t>
  </si>
  <si>
    <t>Kid Is A Kid Is A Kid, A</t>
  </si>
  <si>
    <t>Inflatables, The: Bk #3 Do-Nut Panic!</t>
  </si>
  <si>
    <t>Goodnight, Butterfly</t>
  </si>
  <si>
    <t>Gabby's Dollhouse Activity Book (Includes Pencil</t>
  </si>
  <si>
    <t>Fall Guys Guide To Winning The Crown</t>
  </si>
  <si>
    <t>Escape From Chernobyl</t>
  </si>
  <si>
    <t>DC Batman: Bam And The Batwheels (Reader)</t>
  </si>
  <si>
    <t>Cutiecorns: Bk #6 Game Day</t>
  </si>
  <si>
    <t>Clifford: The Movie Graphic Novel</t>
  </si>
  <si>
    <t>Clifford The Big Red Dog: Big New Friend</t>
  </si>
  <si>
    <t>Brady Brady And The Special Goal</t>
  </si>
  <si>
    <t>Bendy Graphic Novel: Dreams Come To Life</t>
  </si>
  <si>
    <t>Basketball's Best</t>
  </si>
  <si>
    <t>Bad Guys Holiday: Very Bad Holiday, A</t>
  </si>
  <si>
    <t>Alice's Wonderland Bakery: Meet Alice</t>
  </si>
  <si>
    <t>Wild Rainbow (Includes Squishy)</t>
  </si>
  <si>
    <t>Sch Can Bio: Meet Jim Egan</t>
  </si>
  <si>
    <t>Goat Dinosaurs (Includes Real Corpolite)</t>
  </si>
  <si>
    <t>Dinosaurs Lenticular Book (Includes Stickers)</t>
  </si>
  <si>
    <t>Diary: Spread Sunshine (With Necklace)</t>
  </si>
  <si>
    <t>Vampire Bats (Includes Replica Skeleton)</t>
  </si>
  <si>
    <t>Sharks! Up Close</t>
  </si>
  <si>
    <t>Dragons In Eye-Popping 3D (Includes 3D Glasses)</t>
  </si>
  <si>
    <t>Disasters! (Includes Slime)</t>
  </si>
  <si>
    <t>Sports Heroes: Simone Biles</t>
  </si>
  <si>
    <t>Scholastic Year In Sports 2024</t>
  </si>
  <si>
    <t>Saber-Toothed Tigers And Other Ice Age Creatures</t>
  </si>
  <si>
    <t>Discovering Dragons</t>
  </si>
  <si>
    <t>Snakes Rule! (Includes Replica Skeleton)</t>
  </si>
  <si>
    <t>Reptiles Are Awesome (Includes Tooth)</t>
  </si>
  <si>
    <t>Nutshimit: In The Woods</t>
  </si>
  <si>
    <t>Beginner's Guide to Manga And Anime, The</t>
  </si>
  <si>
    <t>Unofficial Guide To Mario, The</t>
  </si>
  <si>
    <t>Level Up 2025</t>
  </si>
  <si>
    <t>Youtube World Records</t>
  </si>
  <si>
    <t>You Are A Star, Martin Luther King Jr.</t>
  </si>
  <si>
    <t>It's My Brain!</t>
  </si>
  <si>
    <t>All Access: Olivia Rodrigo</t>
  </si>
  <si>
    <t>Could You Ever Dive With Dolphins?</t>
  </si>
  <si>
    <t>Could You Ever Dine With Dinosaurs!?</t>
  </si>
  <si>
    <t>Squishmallow Mallow Out And Color Sketch Set</t>
  </si>
  <si>
    <t>FA50722</t>
  </si>
  <si>
    <t>Scholastic Book Of World Records 2025</t>
  </si>
  <si>
    <t>Rockin' Rainbow (Includes Rocks)</t>
  </si>
  <si>
    <t>Our Planet: There's No Place Like Earth</t>
  </si>
  <si>
    <t>Colorful Creatures (With Squishy)</t>
  </si>
  <si>
    <t>Who Would Win?: Monstrous Mammals (HC)</t>
  </si>
  <si>
    <t>Hockey Superstars 2024-2025</t>
  </si>
  <si>
    <t>Cutest Animals Of All Time (Includes Squishy)</t>
  </si>
  <si>
    <t>Could You Ever Waddle With Penguins!?</t>
  </si>
  <si>
    <t>Basketball Legends</t>
  </si>
  <si>
    <t>Dog Man: Bk #4 Dog Man And Cat Kid</t>
  </si>
  <si>
    <t>Dog Man: Bk #3 A Tale Of Two Kitties</t>
  </si>
  <si>
    <t>Dog Man: Bk #2 Unleashed</t>
  </si>
  <si>
    <t>I Survived The Destruction Of Pompeii, AD 79</t>
  </si>
  <si>
    <t>Academy For Roblox Pros #1: Attack Of The Zombie</t>
  </si>
  <si>
    <t>Dodo, The:  Sally's Story</t>
  </si>
  <si>
    <t>Diary of a Pug #10: Beach Pug</t>
  </si>
  <si>
    <t>Orange Shirt Story, The</t>
  </si>
  <si>
    <t>Marvel: Spidey And His Amazing Friends: Dino-Ram</t>
  </si>
  <si>
    <t>Whatever After Graphic Novel: Fairest Of All</t>
  </si>
  <si>
    <t>Unicorn Diaries, The: Bk #10 Bo And The Witch</t>
  </si>
  <si>
    <t>Pokemon: Underwater Mission</t>
  </si>
  <si>
    <t>Owl Diaries #19: Eva For President</t>
  </si>
  <si>
    <t>BSK: Dragons Don't Cook Pizza</t>
  </si>
  <si>
    <t>Baby-Sitters Club Bk #15: Claudia And The Bad Jo</t>
  </si>
  <si>
    <t>T. Rex Vs. Spinosaurus</t>
  </si>
  <si>
    <t>Never Touch An Animal ABC: S Is For Shark</t>
  </si>
  <si>
    <t>Boop Me! (Brd Book)</t>
  </si>
  <si>
    <t>10 Speedy Racers</t>
  </si>
  <si>
    <t>Rubble And Crew: Get The Job Done! (Brd Book)</t>
  </si>
  <si>
    <t>Little Dreidel Learns To Spin</t>
  </si>
  <si>
    <t>I Am Cherished</t>
  </si>
  <si>
    <t>Corgis Never Quit (LEGO: Cute Squad)</t>
  </si>
  <si>
    <t>CAP6601</t>
  </si>
  <si>
    <t>Wash Day Love</t>
  </si>
  <si>
    <t>Playdate Surprise</t>
  </si>
  <si>
    <t>Alpaca Picnic Panic</t>
  </si>
  <si>
    <t>There Was An Old Lady Who Swallowed a Rainbow!</t>
  </si>
  <si>
    <t>Moo Hoo</t>
  </si>
  <si>
    <t>Peppa Pig: Dinosaur Party (8x8)</t>
  </si>
  <si>
    <t>Paw Patrol: Jungle Pups (8x8)</t>
  </si>
  <si>
    <t>Three Little Superpigs And The Great Easter Egg</t>
  </si>
  <si>
    <t>We Are One</t>
  </si>
  <si>
    <t>Eraser</t>
  </si>
  <si>
    <t>Rocket And Groot: Little Groot, Big Feelings (8x</t>
  </si>
  <si>
    <t>Pete The Cat: Secret Agent</t>
  </si>
  <si>
    <t>Peppa's Big Feelings</t>
  </si>
  <si>
    <t>How To Catch A Mermaid</t>
  </si>
  <si>
    <t>CatRat's Birthday Surprise (Gabby's Dollhouse 8x</t>
  </si>
  <si>
    <t>This Is Me!</t>
  </si>
  <si>
    <t>Wild Wave</t>
  </si>
  <si>
    <t>Stopping The Shots</t>
  </si>
  <si>
    <t>Second To None</t>
  </si>
  <si>
    <t>Right Back At You</t>
  </si>
  <si>
    <t>Millie</t>
  </si>
  <si>
    <t>Iggy Included</t>
  </si>
  <si>
    <t>Witchlings: Bk #2 Golden Frog Games, The</t>
  </si>
  <si>
    <t>Superteacher Project, The</t>
  </si>
  <si>
    <t>Stranded</t>
  </si>
  <si>
    <t>School For Wicked Witches, The</t>
  </si>
  <si>
    <t>Play The Game #1: Hoop Con, The</t>
  </si>
  <si>
    <t>Near And Deer</t>
  </si>
  <si>
    <t>Far-Fetched</t>
  </si>
  <si>
    <t>Cool Cat</t>
  </si>
  <si>
    <t>Timid</t>
  </si>
  <si>
    <t>Spider-Man: Animals Assemble!</t>
  </si>
  <si>
    <t>Saphie The One-Eyed Cat Vol. 1</t>
  </si>
  <si>
    <t>Dork Diaries: Bk #16 Tales From A Not-So-Bratty</t>
  </si>
  <si>
    <t>Must Love Pets: Bk #4 Dog's Best Friend</t>
  </si>
  <si>
    <t>Dragon Girls Bk #13: Hana The Thunder Dragon</t>
  </si>
  <si>
    <t>Bailey School Kids: Bk #3 Ghosts Don't Eat... (G</t>
  </si>
  <si>
    <t>Baby-Sitters Club #16 Kristy And The Walking Dis</t>
  </si>
  <si>
    <t>Pokemon: Ash's Taste Of Victory (Includes Eraser</t>
  </si>
  <si>
    <t>Hockey Super Six #8: Final Buzzer, The</t>
  </si>
  <si>
    <t>Elephant &amp; Piggie: Listen To My Trumpet!</t>
  </si>
  <si>
    <t>Minecraft: Wither Without You Vol. 1</t>
  </si>
  <si>
    <t>Love Puppies Bk #4: Recipe For Success</t>
  </si>
  <si>
    <t>Last Kids On Earth And The Monster Dimension (HC</t>
  </si>
  <si>
    <t>Forever Fairies #1: Lulu Flutters (Includes Neck</t>
  </si>
  <si>
    <t>Epic Guide To Dragon Masters, The</t>
  </si>
  <si>
    <t>Dog Man (Hardcover)</t>
  </si>
  <si>
    <t>Deep Snow</t>
  </si>
  <si>
    <t>Meet Ariel &amp; Friends (World Of Reading: Disney J</t>
  </si>
  <si>
    <t>Elephant And Piggie: I Am Invited To A Party!</t>
  </si>
  <si>
    <t>See You Later, Alligator!</t>
  </si>
  <si>
    <t>Pigeon Will Ride The Roller Coaster!, The</t>
  </si>
  <si>
    <t>Pig In Jeans</t>
  </si>
  <si>
    <t>Grumpy Monkey: Don't Be Scared</t>
  </si>
  <si>
    <t>Why Won't You Sleep?</t>
  </si>
  <si>
    <t>Stompysaurus, The</t>
  </si>
  <si>
    <t>Lunch Club, The: Bk #5 Return Of The Mummy, The</t>
  </si>
  <si>
    <t>Lunch Club, The: Revenge Of The Bigfoot</t>
  </si>
  <si>
    <t>Squad, The</t>
  </si>
  <si>
    <t>Speechless</t>
  </si>
  <si>
    <t>Lunch Club, The: Night Of The Living Rocks</t>
  </si>
  <si>
    <t>I Survived The Great Molasses Flood, 1919</t>
  </si>
  <si>
    <t>FGTEEV Blasts Off!</t>
  </si>
  <si>
    <t>Moon Girl: Wreck And Roll!</t>
  </si>
  <si>
    <t>Sports Superheroes #1: Stephen Curry</t>
  </si>
  <si>
    <t>No Such Thing As Perfect</t>
  </si>
  <si>
    <t>Goosebumps: Goblin Monday</t>
  </si>
  <si>
    <t>Goosebumps Graphix: Haunted Mask, The</t>
  </si>
  <si>
    <t>39 Clues Graphic Novel #2: One False Note</t>
  </si>
  <si>
    <t>Spy Ninjas: Bk #3: Boss Battle</t>
  </si>
  <si>
    <t>Spy Ninjas: Bk #2 New Recruits (Graphic Novel)</t>
  </si>
  <si>
    <t>Sidekicks</t>
  </si>
  <si>
    <t>Four Eyes</t>
  </si>
  <si>
    <t>Dear Dad</t>
  </si>
  <si>
    <t>Avatar The Last Airbender: Azula In The Spirit T</t>
  </si>
  <si>
    <t>Puppy Place, The #69: Trixie</t>
  </si>
  <si>
    <t>Dragon Girls: Bk#16 Eloise The Flame Dragon</t>
  </si>
  <si>
    <t>Pizza And Taco Rock Out!</t>
  </si>
  <si>
    <t>Love Puppies: Fast And The Furriest, The</t>
  </si>
  <si>
    <t>Love Puppies Bk #5: Changing Tunes</t>
  </si>
  <si>
    <t>Inflatables,The Bk #5 Snack To The Future</t>
  </si>
  <si>
    <t>Forever Fairies: Nova Shimmers (Includes Necklac</t>
  </si>
  <si>
    <t>Dragon Girls Special Edition #1: Rani The Enchan</t>
  </si>
  <si>
    <t>Diary Of A Roblox Pro #5: Zombie Invasion</t>
  </si>
  <si>
    <t>Pet Simulator: Bk #1 Two Tales Of Teamwork</t>
  </si>
  <si>
    <t>Inflatables, The: Bk #4 Splash Of The Titans</t>
  </si>
  <si>
    <t>Baby-Sitters Little Sister: Bk #7 Karen's Haircu</t>
  </si>
  <si>
    <t>Squish N Squeeze Reindeer!</t>
  </si>
  <si>
    <t>Gabby's Dollhouse: Merry Christmas, Gabby Cats!</t>
  </si>
  <si>
    <t>Christmas Pig, The</t>
  </si>
  <si>
    <t>Weirdest Creatures Of All Time (Includes Blobfis</t>
  </si>
  <si>
    <t>Taylor Swift Coloring And Activity Book</t>
  </si>
  <si>
    <t>Tarantulas (Includes Necklace)</t>
  </si>
  <si>
    <t>Squishmallows Puffy Sticker Book (1000+ Stickers</t>
  </si>
  <si>
    <t>FA410969</t>
  </si>
  <si>
    <t>Shark Battles (Include Two Replica Teeth) (HC)</t>
  </si>
  <si>
    <t>Sea Slugs (Includes Squishy)</t>
  </si>
  <si>
    <t>Ghost Hunter's Guide (Kit) (Includes UV Flashlig</t>
  </si>
  <si>
    <t>Diary: Pop! (Includes Lock And Keys)</t>
  </si>
  <si>
    <t>SP410704</t>
  </si>
  <si>
    <t>Diary: Cat And Dog Woof Meow</t>
  </si>
  <si>
    <t>Diary: Car Supercharged</t>
  </si>
  <si>
    <t>Diary: Butterfly (Green) (Includes Lock and Key)</t>
  </si>
  <si>
    <t>Journal: Good Vibes Only (With Pencil Pouch)</t>
  </si>
  <si>
    <t>Journal: Dragon Face Spiral (Red)</t>
  </si>
  <si>
    <t>Diary: Puffy Coat Panda (Includes Lock And Key)</t>
  </si>
  <si>
    <t>Diary: Miles Morales (Red) (Includes Lock)</t>
  </si>
  <si>
    <t>Pen/Stylo: Poof (Purple/Pink)</t>
  </si>
  <si>
    <t>F23POOFPEN</t>
  </si>
  <si>
    <t>Pen/Stylo: Poof (Green/Blue)</t>
  </si>
  <si>
    <t>Eraser/Gomme:Gamer/Controleur De Jeu (Grey)</t>
  </si>
  <si>
    <t>Eraser/Gomme: Gamer/Controleur De Jeu (White)</t>
  </si>
  <si>
    <t>Eraser/Gomme: Gamer/Controleur De Jeu (Purple)</t>
  </si>
  <si>
    <t>Eraser/Gomme: Gamer/Controleur De Jeu (Green)</t>
  </si>
  <si>
    <t>Eraser/Gomme: Animal (Turtle/Frog)</t>
  </si>
  <si>
    <t>F23ANIMALS</t>
  </si>
  <si>
    <t>Eraser/Gomme: Animal (Butterfly/Bee)</t>
  </si>
  <si>
    <t>Pencil/Stylo: Sloth/Paresseux</t>
  </si>
  <si>
    <t>SCF03BP001</t>
  </si>
  <si>
    <t>Pen/Stylo: Squishy Snack (Pizza)</t>
  </si>
  <si>
    <t>Pen/Stylo: Squishy Snack (Hamburger)</t>
  </si>
  <si>
    <t>Pen/Stylo: Squishy Snack (Fries)</t>
  </si>
  <si>
    <t>Pen/Stylo: Dog Man Petey (Black)</t>
  </si>
  <si>
    <t>Pen/Stylo: Dog Man Mask (Light Blue)</t>
  </si>
  <si>
    <t>Pen/Stylo: Dog Man Cat Kid Mask (Orange)</t>
  </si>
  <si>
    <t>Pen/Stylo: Dog Man (Blue)</t>
  </si>
  <si>
    <t>Eraser: Poke Ball Pack (Includes Two Erasers)</t>
  </si>
  <si>
    <t>Eraser: Dog Man Petey</t>
  </si>
  <si>
    <t>Eraser: Dog Man Cat Kid Mask</t>
  </si>
  <si>
    <t>Eraser: Dog Man Cape</t>
  </si>
  <si>
    <t>Eraser: Dog Man</t>
  </si>
  <si>
    <t>Pen/Stylo: Squishy Critters (Unicorn)</t>
  </si>
  <si>
    <t>Pen/Stylo: Squishy Critters (Donut)</t>
  </si>
  <si>
    <t>Pen/Stylo: Squishy Critter (Macaron)</t>
  </si>
  <si>
    <t>Pen/Stylo: Cool Click (Unicorn)</t>
  </si>
  <si>
    <t>F23NEWVALU</t>
  </si>
  <si>
    <t>Pen/Stylo: Cool Click (Game Controller)</t>
  </si>
  <si>
    <t>Eraser: Stacking Kawaii (Purple Tiger)</t>
  </si>
  <si>
    <t>F24KAWAII</t>
  </si>
  <si>
    <t>Eraser: Retro Smiley Face (Yellow)</t>
  </si>
  <si>
    <t>Eraser: Retro Smiley Face (Blue)</t>
  </si>
  <si>
    <t>Eraser: Retro Gamer (Purple)</t>
  </si>
  <si>
    <t>Eraser: Retro Gamer (Grey)</t>
  </si>
  <si>
    <t>Eraser: Retro Gamer (Green)</t>
  </si>
  <si>
    <t>Eraser: Retro Gamer (Blue)</t>
  </si>
  <si>
    <t>Eraser: Retro Flower (Pink And Yellow)</t>
  </si>
  <si>
    <t>Eraser: Retro Flower (Blue And Pink)</t>
  </si>
  <si>
    <t>Eraser: Car (Red)</t>
  </si>
  <si>
    <t>Eraser: Car (Purple)</t>
  </si>
  <si>
    <t>Eraser: Car (Grey)</t>
  </si>
  <si>
    <t>Eraser: Car (Green)</t>
  </si>
  <si>
    <t>Eraser/Gomme: Unicorn And Star</t>
  </si>
  <si>
    <t>S23UNICORN</t>
  </si>
  <si>
    <t>Eraser/Gomme: Unicorn And Rainbow</t>
  </si>
  <si>
    <t>Eraser/Gomme: Shark (Includes Sharpener)</t>
  </si>
  <si>
    <t>F23SHARKS</t>
  </si>
  <si>
    <t>Bailey School Kids, The: Bk #2 Frankenstein Does</t>
  </si>
  <si>
    <t>Bailey School Kids: Bk #1 Vampires Don't Wear Po</t>
  </si>
  <si>
    <t>French: Petite Poulette Et Le Tres Long Marathon</t>
  </si>
  <si>
    <t>French: Patience de M. Paresseux, La</t>
  </si>
  <si>
    <t>French: Nous Sommes Metis</t>
  </si>
  <si>
    <t>French: Le Fromage Pretentieux</t>
  </si>
  <si>
    <t>French: Gros Ours Endormi</t>
  </si>
  <si>
    <t>French: Pompom Et Bonbon 1: Les Amis Chics</t>
  </si>
  <si>
    <t>French: Pokemon: La Serie Les Voyages: Bienvenue</t>
  </si>
  <si>
    <t>French: Petits Classiques: Spidey: Electro Veut</t>
  </si>
  <si>
    <t>French: Peppa Pig: Peppa Superheroine</t>
  </si>
  <si>
    <t>French: Peppa Pig: La Licorne Magique</t>
  </si>
  <si>
    <t>French: Mais Ou Est Passe Notre Bonhomme De Neig</t>
  </si>
  <si>
    <t>French: Lit En Delire, Le</t>
  </si>
  <si>
    <t>French: Je Lis avec Pat Le Chat: Pat Le Chaton E</t>
  </si>
  <si>
    <t>French: Je Lis Avec Pat Le Chat: Les Olympiades</t>
  </si>
  <si>
    <t>French: Elephant Et Rosie: Joyeuse Fete Du Cocho</t>
  </si>
  <si>
    <t>French: Amis Qui Fetaient Noel, Les</t>
  </si>
  <si>
    <t>French: Zig Zag: L'Attaque Du Zig Zag Geant</t>
  </si>
  <si>
    <t>French: Je Lis Avec...La Mauvaise Graine Va A La</t>
  </si>
  <si>
    <t>French: Qui Va Gagner: Le Tyrannosaure Ou Le Vel</t>
  </si>
  <si>
    <t>French: Mon Premier Petit Livre: L'ABC Du Canada</t>
  </si>
  <si>
    <t>French: Mon Cahier De Dessins</t>
  </si>
  <si>
    <t>French: Cendrillon Et Ella</t>
  </si>
  <si>
    <t>French: Apprendre Avec Scholastic: Mon Grand Liv</t>
  </si>
  <si>
    <t>French: 365 Activites Pour Toute L'Annee</t>
  </si>
  <si>
    <t>French: Pokemon: Soleil Et Lune #2: Otaquin Le H</t>
  </si>
  <si>
    <t>French: Mini-Docs 1: Aidons Le Gentil Lion</t>
  </si>
  <si>
    <t>French: Mes voisins, Mon Quartier</t>
  </si>
  <si>
    <t>French: Maddox Et Aurore: Un Monstre Sous Le Lit</t>
  </si>
  <si>
    <t>French: Licorne Et Yeti 3: Amitie Solide, Une</t>
  </si>
  <si>
    <t>French: Je Lis Avec: L'Oeuf Modele Et Le Spectac</t>
  </si>
  <si>
    <t>French: Gabby Et La Maison Magique: La Soirée Py</t>
  </si>
  <si>
    <t>French: Crabe Grognon 6 C'est La Fete, Crabe Gro</t>
  </si>
  <si>
    <t>French: Pokemon 4: Cauchemar Legendaire</t>
  </si>
  <si>
    <t>French: Journal De Licorne 8: Bienvenue Dans La</t>
  </si>
  <si>
    <t>French: Felix et Cleo: Artistes En Herbe</t>
  </si>
  <si>
    <t>French: Baby-Sitters Petite Soeur 8: La Soiree P</t>
  </si>
  <si>
    <t>French: Aventures de Patate Pourrie, Les 2 Le Ro</t>
  </si>
  <si>
    <t>French: Mechant Minou Contre Son Gardien</t>
  </si>
  <si>
    <t>French: Nouvelle Partie 6: Super Mission, La</t>
  </si>
  <si>
    <t>French: Marvel: Shang-Chi: La BD: La Quete De L'</t>
  </si>
  <si>
    <t>French: Aventures De Mini-Jean: A La Rescousse D</t>
  </si>
  <si>
    <t>French: Surprise Merveilleuse, Une</t>
  </si>
  <si>
    <t>French: Precieux Mnoomin</t>
  </si>
  <si>
    <t>French: Ponts, Les</t>
  </si>
  <si>
    <t>French: Il N'y A Pas De Dragon Dans Cette Histoi</t>
  </si>
  <si>
    <t>French: Et La Mer Veille</t>
  </si>
  <si>
    <t>French: Comme On T'aime: Un Livre Sur Les Famill</t>
  </si>
  <si>
    <t>French: Bebe A Echanger</t>
  </si>
  <si>
    <t>French: Nos Boucles Au Naturel: Abecedaire</t>
  </si>
  <si>
    <t>French: Au Pays Des Contes De Fees: Sois Patient</t>
  </si>
  <si>
    <t>French: Biographie En Images: Voici Jim Egan</t>
  </si>
  <si>
    <t>French: Aventures De Rocket Et Groot, Les: Au Se</t>
  </si>
  <si>
    <t>French: Dragouilles 25: Les Rouges De Seoul</t>
  </si>
  <si>
    <t>French: Faire Des Amis 2: Clone Parfait, Le</t>
  </si>
  <si>
    <t>French: Un Pas A La Fois</t>
  </si>
  <si>
    <t>French: Manoir Hillcrest</t>
  </si>
  <si>
    <t>French: College Des Mysteres 1 Les Orphelins De</t>
  </si>
  <si>
    <t>French: Promenade, La: Accepter Ses Emotions</t>
  </si>
  <si>
    <t>French: Mouche Dans L'aspirateur, La</t>
  </si>
  <si>
    <t>French: Benjamin, Au Rythme Du Tonnerre</t>
  </si>
  <si>
    <t>French: Belle Comme Toi, Belle Comme Moi</t>
  </si>
  <si>
    <t>French: Mon Nom Est Kikelomo</t>
  </si>
  <si>
    <t>French: Festin De Nuit</t>
  </si>
  <si>
    <t>French: Peppa Pig: La Grande Aventure</t>
  </si>
  <si>
    <t>French: Patate Paresseuse, La</t>
  </si>
  <si>
    <t>French: Mauvaise Graine Presente, La: Le Bon, La</t>
  </si>
  <si>
    <t>French: J'aime Etre Moi</t>
  </si>
  <si>
    <t>French: Enfants Du Monde: La Perte Et Le Deuil</t>
  </si>
  <si>
    <t>French: Dino-Hanoukka</t>
  </si>
  <si>
    <t>French: Bye Bye, Pere Noel</t>
  </si>
  <si>
    <t>French: J'aime Le Nouvel An Chinois</t>
  </si>
  <si>
    <t>French: Gout De L'espoir, Le</t>
  </si>
  <si>
    <t>French: Roi De La Maternelle</t>
  </si>
  <si>
    <t>French: Chant Vers La Maison, Le</t>
  </si>
  <si>
    <t>French: Banc D'Ecole Bleu Ciel</t>
  </si>
  <si>
    <t>French: Animorph Bande dessinée 2 Visiteur, Le</t>
  </si>
  <si>
    <t>French: Timbres 6: Mystere Du Marais, Le</t>
  </si>
  <si>
    <t>French: Mini Chat Et Son Club BD 5: Influenceurs</t>
  </si>
  <si>
    <t>French: Mon Livre De Faits Etonnants Sur Le Corp</t>
  </si>
  <si>
    <t>French: Mon Super Cahier: En Route Vers La Préma</t>
  </si>
  <si>
    <t>French: Virus</t>
  </si>
  <si>
    <t>French: Victor Et Igor 5: Chasseurs De Monstres</t>
  </si>
  <si>
    <t>French: Trois Petits Cochons Superheros Et Le Bo</t>
  </si>
  <si>
    <t>French: Timbres 4: Traces Du Bigfoot, Les</t>
  </si>
  <si>
    <t>French: Ti-Bou 3: Premier Vol, Le</t>
  </si>
  <si>
    <t>French: Super Six Du Hockey 4: Les Etoiles Du Ma</t>
  </si>
  <si>
    <t>French: Si J'Etais Un Crabe</t>
  </si>
  <si>
    <t>French: Sally Et Bebe Henri</t>
  </si>
  <si>
    <t>French: Pleine Conscience: Cahiers D'activites P</t>
  </si>
  <si>
    <t>French: Peppa Pig: Peppa Joue Au Soccer</t>
  </si>
  <si>
    <t>French: Peppa Pig: Peppa Adore La Saint-Patrick</t>
  </si>
  <si>
    <t>French: Peinture Magique La Foret Tropicale</t>
  </si>
  <si>
    <t>French: Pat Le Chat: Pat Defile Au Pas</t>
  </si>
  <si>
    <t>French: Pat Le Chat: La Course Au Farfadet</t>
  </si>
  <si>
    <t>French: Otto, La Boule De Noel</t>
  </si>
  <si>
    <t>French: Monde De Karma, Le: Les rimes en moi</t>
  </si>
  <si>
    <t>French: Mon Grand Livre Des Qui</t>
  </si>
  <si>
    <t>French: Moi La Planete Mars: Terriens Bienvenus</t>
  </si>
  <si>
    <t>French: Mini-Jean Et Mini-Bulle: Semer la Paniqu</t>
  </si>
  <si>
    <t>French: Mini Chat Et Son Club BD 3 Objectif</t>
  </si>
  <si>
    <t>French: Mentalite De Croissance:  Cahier D'activ</t>
  </si>
  <si>
    <t>French: Mamans Sont Formidables, Les</t>
  </si>
  <si>
    <t>French: Maitres Des Dragons 21: Le Parfum Du Dra</t>
  </si>
  <si>
    <t>French: Je Lis Avec Pat: Balade En Famille</t>
  </si>
  <si>
    <t>French: Je Lis Avec Pat Le Chat: Super Pat</t>
  </si>
  <si>
    <t>French: Histoires de Mini-Jean: Le Tresor De La</t>
  </si>
  <si>
    <t>French: Gabby Et La Maison Magique: La Vegie-Mag</t>
  </si>
  <si>
    <t>French: Gabby Et La Maison Magique : Défenseurs</t>
  </si>
  <si>
    <t>French: Elephant Et Rosie: Une Creme Glacee A Pa</t>
  </si>
  <si>
    <t>French: Club Des Baby-Sitters 3: Bien Joue Mary</t>
  </si>
  <si>
    <t>French: Club Des Baby-Sitters 11 Au revoir, Stac</t>
  </si>
  <si>
    <t>French: Club Des Baby-Sitters 10: Kristy Et Les</t>
  </si>
  <si>
    <t>French: Capitaine Bobette En Couleurs 4: Machina</t>
  </si>
  <si>
    <t>French: Biographie En Images: Voici J. Armand Bo</t>
  </si>
  <si>
    <t>French: Aventures de Narval et Gelato 7: Narvali</t>
  </si>
  <si>
    <t>French: Aventures De Mini-Jean: Pourquoi T'Es Da</t>
  </si>
  <si>
    <t>French: 100 Inventions Qui Ont Change Notre Quot</t>
  </si>
  <si>
    <t>French: Hérisson et Cochon D'Inde 4 : Allons Nou</t>
  </si>
  <si>
    <t>French: Touche Et Explore :J'active Mes Petits D</t>
  </si>
  <si>
    <t>French: Louveteaux Au Clair De Lune</t>
  </si>
  <si>
    <t>French: Heure De Munsch, L</t>
  </si>
  <si>
    <t xml:space="preserve">   🍁</t>
  </si>
  <si>
    <t xml:space="preserve">Dog Man: Bk #10 Mothering Heights </t>
  </si>
  <si>
    <t>Dog Man: Bk #11 Twenty Thousand Fleas…</t>
  </si>
  <si>
    <t>Dog Man Series Special - 5 books</t>
  </si>
  <si>
    <t>Christmas Pack - 5 Books</t>
  </si>
  <si>
    <t>DMPack5books</t>
  </si>
  <si>
    <t>CHPack5</t>
  </si>
  <si>
    <r>
      <t xml:space="preserve">Get a Free 3D Bookmark* with purchase of these Select Journals  </t>
    </r>
    <r>
      <rPr>
        <b/>
        <u/>
        <sz val="11"/>
        <color theme="0"/>
        <rFont val="Calibri"/>
        <family val="2"/>
      </rPr>
      <t>*(retail value $4.50)</t>
    </r>
  </si>
  <si>
    <t xml:space="preserve">School Tool Specials / PROMOTIONS DE L'ENTREPOT </t>
  </si>
  <si>
    <t xml:space="preserve">$5 and under Special  / PROMOTIONS DE L'ENTREPOT </t>
  </si>
  <si>
    <t>S23CAR1</t>
  </si>
  <si>
    <t>S23CAR2</t>
  </si>
  <si>
    <t>S23CAR3</t>
  </si>
  <si>
    <t>S23CAR4</t>
  </si>
  <si>
    <t>S23UNICORN1</t>
  </si>
  <si>
    <t>S24RETRO1</t>
  </si>
  <si>
    <t>S24RETRO2</t>
  </si>
  <si>
    <t>S24RETRO3</t>
  </si>
  <si>
    <t>S24RETRO4</t>
  </si>
  <si>
    <t>F22RETRO1</t>
  </si>
  <si>
    <t>F22RETRO2</t>
  </si>
  <si>
    <t>F22RETRO3</t>
  </si>
  <si>
    <t>F22RETRO4</t>
  </si>
  <si>
    <t>F20GAME1</t>
  </si>
  <si>
    <t>F20GAME2</t>
  </si>
  <si>
    <t>F20GAME3</t>
  </si>
  <si>
    <t>F20GAME4</t>
  </si>
  <si>
    <t>F23ANIMALS1</t>
  </si>
  <si>
    <t>F23NEWVALU1</t>
  </si>
  <si>
    <t>RG4132611</t>
  </si>
  <si>
    <t>RG4132612</t>
  </si>
  <si>
    <t>RG4132613</t>
  </si>
  <si>
    <t>RG4132614</t>
  </si>
  <si>
    <t>S23MEGASQU1</t>
  </si>
  <si>
    <t>S23MEGASQU2</t>
  </si>
  <si>
    <t>S23MEGASQU3</t>
  </si>
  <si>
    <t>F22PUFFPEA1</t>
  </si>
  <si>
    <t>F22PUFFPEA2</t>
  </si>
  <si>
    <t>F22PUFFPEA3</t>
  </si>
  <si>
    <t>F23POOFPEN1</t>
  </si>
  <si>
    <t>SP4060391</t>
  </si>
  <si>
    <t>SP4060392</t>
  </si>
  <si>
    <t>SP4060393</t>
  </si>
  <si>
    <t>SP4074511</t>
  </si>
  <si>
    <t>SP4074512</t>
  </si>
  <si>
    <t>SP4074513</t>
  </si>
  <si>
    <t>SP4074581</t>
  </si>
  <si>
    <t>SP4074582</t>
  </si>
  <si>
    <t>SP4074583</t>
  </si>
  <si>
    <t>SP4074584</t>
  </si>
  <si>
    <t>RG4132631</t>
  </si>
  <si>
    <t>RG4132632</t>
  </si>
  <si>
    <t>RG4132633</t>
  </si>
  <si>
    <t>RG4132634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</si>
</sst>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[$$-1009]* #,##0.00_-;\-[$$-1009]* #,##0.00_-;_-[$$-1009]* &quot;-&quot;??_-;_-@_-"/>
    <numFmt numFmtId="166" formatCode="[&lt;=9999999]###\-####;###\-###\-####"/>
    <numFmt numFmtId="167" formatCode="[$-409]d\-mmm\-yyyy;@"/>
    <numFmt numFmtId="168" formatCode="[$-409]dd\-mmm\-yy;@"/>
    <numFmt numFmtId="169" formatCode="00\ 00\ 0"/>
    <numFmt numFmtId="170" formatCode="00\ 00\ 00"/>
  </numFmts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</font>
    <font>
      <b/>
      <sz val="20"/>
      <color rgb="FFFF0000"/>
      <name val="Calibri"/>
      <family val="2"/>
    </font>
    <font>
      <b/>
      <sz val="18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i/>
      <sz val="12"/>
      <color theme="1"/>
      <name val="Calibri"/>
      <family val="2"/>
    </font>
    <font>
      <b/>
      <sz val="14"/>
      <color rgb="FF0070C0"/>
      <name val="Calibri"/>
      <family val="2"/>
    </font>
    <font>
      <b/>
      <u/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5"/>
      <color theme="1"/>
      <name val="Calibri"/>
      <family val="2"/>
    </font>
    <font>
      <b/>
      <sz val="11"/>
      <name val="Calibri"/>
      <family val="2"/>
    </font>
    <font>
      <u/>
      <sz val="11"/>
      <color rgb="FFFF0000"/>
      <name val="Calibri"/>
      <family val="2"/>
    </font>
    <font>
      <sz val="11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b/>
      <u/>
      <sz val="12"/>
      <color theme="1"/>
      <name val="Calibri"/>
      <family val="2"/>
    </font>
    <font>
      <b/>
      <sz val="18"/>
      <color theme="0"/>
      <name val="Calibri"/>
      <family val="2"/>
    </font>
    <font>
      <sz val="1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rgb="FFFF0000"/>
      <name val="Calibri"/>
      <family val="2"/>
    </font>
    <font>
      <sz val="9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8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22"/>
      <color rgb="FFFF0000"/>
      <name val="Calibri"/>
      <family val="2"/>
    </font>
    <font>
      <sz val="12"/>
      <color theme="0"/>
      <name val="Calibri"/>
      <family val="2"/>
    </font>
    <font>
      <sz val="12"/>
      <name val="Arial"/>
      <family val="2"/>
    </font>
    <font>
      <u/>
      <sz val="11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u/>
      <sz val="14"/>
      <color theme="10"/>
      <name val="Calibri"/>
      <family val="2"/>
      <scheme val="minor"/>
    </font>
    <font>
      <b/>
      <sz val="14"/>
      <color theme="4" tint="-0.249977111117893"/>
      <name val="Calibri"/>
      <family val="2"/>
    </font>
    <font>
      <b/>
      <sz val="20"/>
      <color theme="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Arial"/>
      <family val="2"/>
    </font>
    <font>
      <i/>
      <sz val="11"/>
      <name val="Calibri"/>
      <family val="2"/>
    </font>
    <font>
      <sz val="4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4"/>
      <color theme="0"/>
      <name val="Calibri"/>
      <family val="2"/>
    </font>
    <font>
      <b/>
      <u/>
      <sz val="16"/>
      <color theme="0"/>
      <name val="Calibri"/>
      <family val="2"/>
    </font>
    <font>
      <b/>
      <sz val="12"/>
      <color rgb="FF0070C0"/>
      <name val="Calibri"/>
      <family val="2"/>
    </font>
    <font>
      <b/>
      <u/>
      <sz val="20"/>
      <color theme="0"/>
      <name val="Calibri"/>
      <family val="2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2"/>
      <color rgb="FFF567DA"/>
      <name val="Calibri"/>
      <family val="2"/>
    </font>
    <font>
      <b/>
      <u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F5F5F5"/>
      </left>
      <right/>
      <top style="thin">
        <color rgb="FFF5F5F5"/>
      </top>
      <bottom/>
      <diagonal/>
    </border>
    <border>
      <left/>
      <right style="thin">
        <color rgb="FFF5F5F5"/>
      </right>
      <top style="thin">
        <color rgb="FFF5F5F5"/>
      </top>
      <bottom/>
      <diagonal/>
    </border>
    <border>
      <left style="thin">
        <color rgb="FFF5F5F5"/>
      </left>
      <right/>
      <top/>
      <bottom/>
      <diagonal/>
    </border>
    <border>
      <left/>
      <right style="thin">
        <color rgb="FFF5F5F5"/>
      </right>
      <top/>
      <bottom/>
      <diagonal/>
    </border>
    <border>
      <left style="thin">
        <color rgb="FFF5F5F5"/>
      </left>
      <right/>
      <top/>
      <bottom style="thin">
        <color rgb="FFF5F5F5"/>
      </bottom>
      <diagonal/>
    </border>
    <border>
      <left/>
      <right style="thin">
        <color rgb="FFF5F5F5"/>
      </right>
      <top/>
      <bottom style="thin">
        <color rgb="FFF5F5F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2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379"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49" fontId="21" fillId="0" borderId="0" xfId="1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44" fontId="21" fillId="0" borderId="0" xfId="0" applyNumberFormat="1" applyFont="1" applyAlignment="1" applyProtection="1">
      <alignment horizontal="center"/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1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Protection="1">
      <protection hidden="1"/>
    </xf>
    <xf numFmtId="0" fontId="31" fillId="0" borderId="0" xfId="0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left"/>
      <protection hidden="1"/>
    </xf>
    <xf numFmtId="49" fontId="21" fillId="0" borderId="0" xfId="1" applyNumberFormat="1" applyFont="1" applyAlignment="1" applyProtection="1">
      <alignment horizontal="center"/>
      <protection hidden="1"/>
    </xf>
    <xf numFmtId="1" fontId="28" fillId="0" borderId="10" xfId="0" applyNumberFormat="1" applyFont="1" applyBorder="1" applyAlignment="1" applyProtection="1">
      <alignment horizontal="right" vertical="center"/>
      <protection hidden="1"/>
    </xf>
    <xf numFmtId="49" fontId="28" fillId="0" borderId="10" xfId="1" applyNumberFormat="1" applyFont="1" applyBorder="1" applyAlignment="1" applyProtection="1">
      <alignment horizontal="right" vertical="center"/>
      <protection hidden="1"/>
    </xf>
    <xf numFmtId="0" fontId="42" fillId="0" borderId="0" xfId="124" applyFont="1"/>
    <xf numFmtId="0" fontId="43" fillId="0" borderId="0" xfId="124" applyFont="1"/>
    <xf numFmtId="0" fontId="41" fillId="0" borderId="0" xfId="124"/>
    <xf numFmtId="0" fontId="41" fillId="0" borderId="30" xfId="124" applyBorder="1"/>
    <xf numFmtId="0" fontId="41" fillId="0" borderId="31" xfId="124" applyBorder="1"/>
    <xf numFmtId="0" fontId="41" fillId="0" borderId="32" xfId="124" applyBorder="1"/>
    <xf numFmtId="0" fontId="41" fillId="0" borderId="33" xfId="124" applyBorder="1"/>
    <xf numFmtId="0" fontId="44" fillId="0" borderId="0" xfId="124" applyFont="1"/>
    <xf numFmtId="0" fontId="44" fillId="0" borderId="0" xfId="124" applyFont="1" applyAlignment="1">
      <alignment horizontal="left"/>
    </xf>
    <xf numFmtId="0" fontId="46" fillId="0" borderId="26" xfId="124" applyFont="1" applyBorder="1" applyAlignment="1">
      <alignment horizontal="center"/>
    </xf>
    <xf numFmtId="0" fontId="45" fillId="0" borderId="0" xfId="124" applyFont="1"/>
    <xf numFmtId="0" fontId="47" fillId="0" borderId="0" xfId="124" applyFont="1"/>
    <xf numFmtId="0" fontId="44" fillId="0" borderId="28" xfId="124" applyFont="1" applyBorder="1"/>
    <xf numFmtId="0" fontId="46" fillId="0" borderId="15" xfId="124" applyFont="1" applyBorder="1"/>
    <xf numFmtId="0" fontId="47" fillId="0" borderId="12" xfId="124" applyFont="1" applyBorder="1" applyAlignment="1">
      <alignment horizontal="left"/>
    </xf>
    <xf numFmtId="0" fontId="46" fillId="0" borderId="12" xfId="124" applyFont="1" applyBorder="1" applyAlignment="1">
      <alignment horizontal="left"/>
    </xf>
    <xf numFmtId="0" fontId="46" fillId="0" borderId="12" xfId="124" applyFont="1" applyBorder="1" applyAlignment="1">
      <alignment horizontal="center"/>
    </xf>
    <xf numFmtId="0" fontId="46" fillId="0" borderId="34" xfId="124" applyFont="1" applyBorder="1" applyAlignment="1">
      <alignment horizontal="center"/>
    </xf>
    <xf numFmtId="0" fontId="46" fillId="0" borderId="13" xfId="124" applyFont="1" applyBorder="1" applyAlignment="1">
      <alignment horizontal="center"/>
    </xf>
    <xf numFmtId="0" fontId="46" fillId="0" borderId="27" xfId="124" applyFont="1" applyBorder="1"/>
    <xf numFmtId="0" fontId="46" fillId="0" borderId="0" xfId="124" applyFont="1" applyAlignment="1">
      <alignment horizontal="left"/>
    </xf>
    <xf numFmtId="0" fontId="46" fillId="0" borderId="0" xfId="124" applyFont="1" applyAlignment="1">
      <alignment horizontal="center"/>
    </xf>
    <xf numFmtId="0" fontId="46" fillId="0" borderId="35" xfId="124" applyFont="1" applyBorder="1" applyAlignment="1">
      <alignment horizontal="center"/>
    </xf>
    <xf numFmtId="0" fontId="44" fillId="0" borderId="0" xfId="124" applyFont="1" applyAlignment="1">
      <alignment horizontal="center"/>
    </xf>
    <xf numFmtId="0" fontId="44" fillId="0" borderId="36" xfId="124" applyFont="1" applyBorder="1"/>
    <xf numFmtId="2" fontId="44" fillId="0" borderId="26" xfId="124" applyNumberFormat="1" applyFont="1" applyBorder="1"/>
    <xf numFmtId="0" fontId="44" fillId="0" borderId="28" xfId="124" applyFont="1" applyBorder="1" applyAlignment="1">
      <alignment horizontal="center"/>
    </xf>
    <xf numFmtId="0" fontId="41" fillId="0" borderId="38" xfId="124" applyBorder="1"/>
    <xf numFmtId="0" fontId="41" fillId="0" borderId="39" xfId="124" applyBorder="1" applyAlignment="1">
      <alignment horizontal="center"/>
    </xf>
    <xf numFmtId="2" fontId="41" fillId="0" borderId="40" xfId="124" applyNumberFormat="1" applyBorder="1" applyAlignment="1">
      <alignment horizontal="center"/>
    </xf>
    <xf numFmtId="0" fontId="41" fillId="0" borderId="41" xfId="124" applyBorder="1"/>
    <xf numFmtId="0" fontId="41" fillId="0" borderId="42" xfId="124" applyBorder="1"/>
    <xf numFmtId="2" fontId="41" fillId="0" borderId="43" xfId="124" applyNumberFormat="1" applyBorder="1"/>
    <xf numFmtId="2" fontId="41" fillId="0" borderId="0" xfId="124" applyNumberFormat="1"/>
    <xf numFmtId="0" fontId="49" fillId="0" borderId="0" xfId="124" applyFont="1"/>
    <xf numFmtId="0" fontId="43" fillId="0" borderId="0" xfId="124" applyFont="1" applyAlignment="1">
      <alignment horizontal="left"/>
    </xf>
    <xf numFmtId="0" fontId="42" fillId="0" borderId="0" xfId="124" applyFont="1" applyAlignment="1">
      <alignment horizontal="left"/>
    </xf>
    <xf numFmtId="0" fontId="41" fillId="0" borderId="0" xfId="124" applyAlignment="1">
      <alignment horizontal="left"/>
    </xf>
    <xf numFmtId="0" fontId="30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55" fillId="0" borderId="0" xfId="123" applyFont="1" applyAlignment="1" applyProtection="1">
      <alignment horizontal="left"/>
    </xf>
    <xf numFmtId="165" fontId="21" fillId="0" borderId="10" xfId="1" applyNumberFormat="1" applyFont="1" applyFill="1" applyBorder="1" applyAlignment="1" applyProtection="1">
      <alignment horizontal="right"/>
      <protection hidden="1"/>
    </xf>
    <xf numFmtId="0" fontId="21" fillId="0" borderId="10" xfId="0" applyFont="1" applyBorder="1" applyProtection="1">
      <protection hidden="1"/>
    </xf>
    <xf numFmtId="44" fontId="26" fillId="0" borderId="14" xfId="1" applyFont="1" applyFill="1" applyBorder="1" applyAlignment="1" applyProtection="1">
      <alignment horizontal="center" wrapText="1"/>
      <protection hidden="1"/>
    </xf>
    <xf numFmtId="0" fontId="24" fillId="0" borderId="0" xfId="0" applyFont="1" applyAlignment="1" applyProtection="1">
      <alignment horizontal="center"/>
      <protection hidden="1"/>
    </xf>
    <xf numFmtId="44" fontId="21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1" fontId="21" fillId="0" borderId="10" xfId="0" applyNumberFormat="1" applyFont="1" applyBorder="1" applyAlignment="1" applyProtection="1">
      <alignment horizontal="center"/>
      <protection locked="0" hidden="1"/>
    </xf>
    <xf numFmtId="0" fontId="41" fillId="0" borderId="13" xfId="124" applyBorder="1"/>
    <xf numFmtId="1" fontId="21" fillId="0" borderId="15" xfId="0" applyNumberFormat="1" applyFont="1" applyBorder="1" applyAlignment="1" applyProtection="1">
      <alignment horizontal="center"/>
      <protection hidden="1"/>
    </xf>
    <xf numFmtId="49" fontId="26" fillId="0" borderId="47" xfId="1" applyNumberFormat="1" applyFont="1" applyFill="1" applyBorder="1" applyAlignment="1" applyProtection="1">
      <alignment horizontal="center" wrapText="1"/>
      <protection hidden="1"/>
    </xf>
    <xf numFmtId="0" fontId="59" fillId="0" borderId="0" xfId="0" applyFont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61" fillId="0" borderId="0" xfId="0" applyFont="1" applyProtection="1">
      <protection locked="0"/>
    </xf>
    <xf numFmtId="1" fontId="65" fillId="0" borderId="0" xfId="0" applyNumberFormat="1" applyFont="1" applyAlignment="1" applyProtection="1">
      <alignment horizontal="left"/>
      <protection hidden="1"/>
    </xf>
    <xf numFmtId="0" fontId="65" fillId="0" borderId="0" xfId="0" applyFont="1" applyAlignment="1" applyProtection="1">
      <alignment horizontal="left" vertical="center"/>
      <protection hidden="1"/>
    </xf>
    <xf numFmtId="49" fontId="65" fillId="0" borderId="0" xfId="1" applyNumberFormat="1" applyFont="1" applyFill="1" applyBorder="1" applyAlignment="1" applyProtection="1">
      <protection hidden="1"/>
    </xf>
    <xf numFmtId="166" fontId="65" fillId="0" borderId="0" xfId="0" applyNumberFormat="1" applyFont="1" applyProtection="1">
      <protection hidden="1"/>
    </xf>
    <xf numFmtId="0" fontId="65" fillId="0" borderId="0" xfId="0" applyFont="1" applyProtection="1">
      <protection locked="0"/>
    </xf>
    <xf numFmtId="1" fontId="21" fillId="0" borderId="0" xfId="0" applyNumberFormat="1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 vertical="center"/>
      <protection hidden="1"/>
    </xf>
    <xf numFmtId="49" fontId="21" fillId="0" borderId="0" xfId="1" applyNumberFormat="1" applyFont="1" applyFill="1" applyBorder="1" applyAlignment="1" applyProtection="1">
      <alignment horizontal="right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44" fontId="21" fillId="0" borderId="0" xfId="0" applyNumberFormat="1" applyFont="1" applyProtection="1">
      <protection hidden="1"/>
    </xf>
    <xf numFmtId="1" fontId="68" fillId="0" borderId="0" xfId="0" applyNumberFormat="1" applyFont="1" applyAlignment="1" applyProtection="1">
      <alignment horizontal="left" vertical="center" wrapText="1"/>
      <protection hidden="1"/>
    </xf>
    <xf numFmtId="0" fontId="68" fillId="0" borderId="0" xfId="0" applyFont="1" applyProtection="1">
      <protection locked="0"/>
    </xf>
    <xf numFmtId="0" fontId="19" fillId="0" borderId="0" xfId="123" applyFill="1" applyBorder="1" applyAlignment="1" applyProtection="1">
      <alignment horizontal="left"/>
      <protection hidden="1"/>
    </xf>
    <xf numFmtId="166" fontId="21" fillId="0" borderId="0" xfId="0" applyNumberFormat="1" applyFont="1" applyAlignment="1" applyProtection="1">
      <alignment vertical="center" wrapText="1"/>
      <protection hidden="1"/>
    </xf>
    <xf numFmtId="165" fontId="71" fillId="0" borderId="44" xfId="0" applyNumberFormat="1" applyFont="1" applyBorder="1" applyAlignment="1" applyProtection="1">
      <alignment horizontal="right" vertical="center"/>
      <protection hidden="1"/>
    </xf>
    <xf numFmtId="0" fontId="69" fillId="0" borderId="45" xfId="0" applyFont="1" applyBorder="1" applyAlignment="1" applyProtection="1">
      <alignment horizontal="right" vertical="center" wrapText="1"/>
      <protection hidden="1"/>
    </xf>
    <xf numFmtId="165" fontId="69" fillId="0" borderId="44" xfId="0" applyNumberFormat="1" applyFont="1" applyBorder="1" applyAlignment="1" applyProtection="1">
      <alignment horizontal="right" vertical="center"/>
      <protection hidden="1"/>
    </xf>
    <xf numFmtId="165" fontId="25" fillId="0" borderId="49" xfId="0" applyNumberFormat="1" applyFont="1" applyBorder="1" applyAlignment="1" applyProtection="1">
      <alignment horizontal="right" vertical="center"/>
      <protection hidden="1"/>
    </xf>
    <xf numFmtId="0" fontId="69" fillId="0" borderId="0" xfId="0" applyFont="1" applyAlignment="1" applyProtection="1">
      <alignment vertical="center"/>
      <protection locked="0"/>
    </xf>
    <xf numFmtId="1" fontId="28" fillId="0" borderId="0" xfId="0" applyNumberFormat="1" applyFont="1" applyAlignment="1" applyProtection="1">
      <alignment horizontal="left" vertical="top"/>
      <protection locked="0"/>
    </xf>
    <xf numFmtId="0" fontId="69" fillId="0" borderId="0" xfId="0" applyFont="1" applyAlignment="1" applyProtection="1">
      <alignment horizontal="left" vertical="center"/>
      <protection locked="0"/>
    </xf>
    <xf numFmtId="166" fontId="69" fillId="0" borderId="0" xfId="0" applyNumberFormat="1" applyFont="1" applyAlignment="1" applyProtection="1">
      <alignment horizontal="center" vertical="center"/>
      <protection locked="0" hidden="1"/>
    </xf>
    <xf numFmtId="1" fontId="69" fillId="0" borderId="0" xfId="0" applyNumberFormat="1" applyFont="1" applyAlignment="1" applyProtection="1">
      <alignment horizontal="left" vertical="center"/>
      <protection locked="0" hidden="1"/>
    </xf>
    <xf numFmtId="0" fontId="25" fillId="0" borderId="0" xfId="0" applyFont="1" applyAlignment="1">
      <alignment vertical="center"/>
    </xf>
    <xf numFmtId="166" fontId="69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 applyProtection="1">
      <alignment vertical="center"/>
      <protection locked="0"/>
    </xf>
    <xf numFmtId="167" fontId="58" fillId="0" borderId="10" xfId="0" applyNumberFormat="1" applyFont="1" applyBorder="1" applyAlignment="1" applyProtection="1">
      <alignment horizontal="left" vertical="center"/>
      <protection hidden="1"/>
    </xf>
    <xf numFmtId="168" fontId="28" fillId="0" borderId="10" xfId="0" applyNumberFormat="1" applyFont="1" applyBorder="1" applyAlignment="1" applyProtection="1">
      <alignment horizontal="right" vertical="center"/>
      <protection hidden="1"/>
    </xf>
    <xf numFmtId="0" fontId="21" fillId="0" borderId="52" xfId="0" applyFont="1" applyBorder="1" applyProtection="1">
      <protection locked="0"/>
    </xf>
    <xf numFmtId="0" fontId="73" fillId="0" borderId="0" xfId="0" applyFont="1" applyAlignment="1" applyProtection="1">
      <alignment horizontal="center"/>
      <protection hidden="1"/>
    </xf>
    <xf numFmtId="0" fontId="73" fillId="0" borderId="0" xfId="0" applyFont="1" applyAlignment="1" applyProtection="1">
      <alignment horizontal="left"/>
      <protection hidden="1"/>
    </xf>
    <xf numFmtId="0" fontId="21" fillId="0" borderId="0" xfId="0" applyFont="1"/>
    <xf numFmtId="0" fontId="45" fillId="0" borderId="11" xfId="124" applyFont="1" applyBorder="1" applyAlignment="1">
      <alignment horizontal="center"/>
    </xf>
    <xf numFmtId="0" fontId="45" fillId="0" borderId="37" xfId="124" applyFont="1" applyBorder="1"/>
    <xf numFmtId="17" fontId="45" fillId="0" borderId="0" xfId="124" applyNumberFormat="1" applyFont="1" applyAlignment="1">
      <alignment horizontal="left"/>
    </xf>
    <xf numFmtId="0" fontId="45" fillId="0" borderId="0" xfId="124" applyFont="1" applyAlignment="1">
      <alignment horizontal="left"/>
    </xf>
    <xf numFmtId="0" fontId="45" fillId="0" borderId="0" xfId="124" applyFont="1" applyAlignment="1">
      <alignment horizontal="center"/>
    </xf>
    <xf numFmtId="4" fontId="47" fillId="0" borderId="36" xfId="124" applyNumberFormat="1" applyFont="1" applyBorder="1" applyAlignment="1">
      <alignment horizontal="right"/>
    </xf>
    <xf numFmtId="8" fontId="47" fillId="0" borderId="26" xfId="126" applyNumberFormat="1" applyFont="1" applyBorder="1"/>
    <xf numFmtId="17" fontId="45" fillId="0" borderId="0" xfId="124" applyNumberFormat="1" applyFont="1"/>
    <xf numFmtId="2" fontId="47" fillId="0" borderId="36" xfId="124" applyNumberFormat="1" applyFont="1" applyBorder="1" applyAlignment="1">
      <alignment horizontal="right"/>
    </xf>
    <xf numFmtId="2" fontId="47" fillId="0" borderId="26" xfId="124" applyNumberFormat="1" applyFont="1" applyBorder="1"/>
    <xf numFmtId="0" fontId="45" fillId="0" borderId="36" xfId="124" applyFont="1" applyBorder="1"/>
    <xf numFmtId="44" fontId="47" fillId="0" borderId="26" xfId="126" applyFont="1" applyBorder="1"/>
    <xf numFmtId="7" fontId="45" fillId="0" borderId="0" xfId="124" applyNumberFormat="1" applyFont="1"/>
    <xf numFmtId="7" fontId="45" fillId="0" borderId="0" xfId="124" applyNumberFormat="1" applyFont="1" applyAlignment="1">
      <alignment horizontal="center"/>
    </xf>
    <xf numFmtId="2" fontId="45" fillId="0" borderId="26" xfId="124" applyNumberFormat="1" applyFont="1" applyBorder="1"/>
    <xf numFmtId="0" fontId="75" fillId="0" borderId="28" xfId="127" applyFont="1" applyBorder="1" applyAlignment="1" applyProtection="1"/>
    <xf numFmtId="0" fontId="45" fillId="0" borderId="26" xfId="124" applyFont="1" applyBorder="1" applyAlignment="1">
      <alignment horizontal="left"/>
    </xf>
    <xf numFmtId="0" fontId="47" fillId="0" borderId="19" xfId="124" applyFont="1" applyBorder="1" applyAlignment="1">
      <alignment horizontal="left"/>
    </xf>
    <xf numFmtId="0" fontId="47" fillId="0" borderId="26" xfId="124" applyFont="1" applyBorder="1" applyAlignment="1">
      <alignment horizontal="center"/>
    </xf>
    <xf numFmtId="0" fontId="45" fillId="0" borderId="26" xfId="124" applyFont="1" applyBorder="1" applyAlignment="1">
      <alignment horizontal="center"/>
    </xf>
    <xf numFmtId="0" fontId="56" fillId="0" borderId="0" xfId="124" applyFont="1" applyAlignment="1">
      <alignment horizontal="left"/>
    </xf>
    <xf numFmtId="0" fontId="42" fillId="0" borderId="0" xfId="124" applyFont="1" applyAlignment="1">
      <alignment vertical="center"/>
    </xf>
    <xf numFmtId="0" fontId="74" fillId="0" borderId="0" xfId="124" applyFont="1" applyAlignment="1">
      <alignment horizontal="left"/>
    </xf>
    <xf numFmtId="1" fontId="21" fillId="0" borderId="24" xfId="0" applyNumberFormat="1" applyFont="1" applyBorder="1" applyAlignment="1">
      <alignment horizontal="left" vertical="top"/>
    </xf>
    <xf numFmtId="49" fontId="21" fillId="0" borderId="24" xfId="1" applyNumberFormat="1" applyFont="1" applyBorder="1" applyAlignment="1" applyProtection="1">
      <alignment horizontal="center" vertical="top"/>
    </xf>
    <xf numFmtId="0" fontId="62" fillId="35" borderId="0" xfId="0" applyFont="1" applyFill="1" applyAlignment="1" applyProtection="1">
      <alignment horizontal="left"/>
      <protection locked="0"/>
    </xf>
    <xf numFmtId="0" fontId="78" fillId="35" borderId="0" xfId="0" applyFont="1" applyFill="1" applyAlignment="1" applyProtection="1">
      <alignment horizontal="center"/>
      <protection locked="0"/>
    </xf>
    <xf numFmtId="0" fontId="21" fillId="0" borderId="24" xfId="0" applyFont="1" applyBorder="1" applyAlignment="1">
      <alignment horizontal="left" vertical="top"/>
    </xf>
    <xf numFmtId="0" fontId="79" fillId="35" borderId="11" xfId="123" applyFont="1" applyFill="1" applyBorder="1" applyAlignment="1" applyProtection="1">
      <alignment horizontal="left"/>
      <protection locked="0"/>
    </xf>
    <xf numFmtId="0" fontId="79" fillId="35" borderId="0" xfId="123" applyFont="1" applyFill="1" applyBorder="1" applyAlignment="1" applyProtection="1">
      <alignment horizontal="left"/>
      <protection locked="0"/>
    </xf>
    <xf numFmtId="44" fontId="28" fillId="0" borderId="10" xfId="0" applyNumberFormat="1" applyFont="1" applyBorder="1" applyAlignment="1" applyProtection="1">
      <alignment horizontal="right" vertical="center"/>
      <protection hidden="1"/>
    </xf>
    <xf numFmtId="0" fontId="41" fillId="0" borderId="28" xfId="124" applyBorder="1"/>
    <xf numFmtId="0" fontId="44" fillId="0" borderId="16" xfId="124" applyFont="1" applyBorder="1"/>
    <xf numFmtId="0" fontId="28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1" fontId="21" fillId="0" borderId="0" xfId="0" applyNumberFormat="1" applyFont="1" applyAlignment="1">
      <alignment horizontal="right"/>
    </xf>
    <xf numFmtId="0" fontId="24" fillId="0" borderId="0" xfId="0" applyFont="1"/>
    <xf numFmtId="0" fontId="29" fillId="0" borderId="0" xfId="0" applyFont="1"/>
    <xf numFmtId="0" fontId="74" fillId="0" borderId="0" xfId="124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0" fillId="0" borderId="20" xfId="0" applyFont="1" applyBorder="1" applyAlignment="1" applyProtection="1">
      <alignment vertical="center"/>
      <protection hidden="1"/>
    </xf>
    <xf numFmtId="0" fontId="39" fillId="0" borderId="20" xfId="0" applyFont="1" applyBorder="1" applyAlignment="1" applyProtection="1">
      <alignment horizontal="left" vertical="center"/>
      <protection hidden="1"/>
    </xf>
    <xf numFmtId="0" fontId="40" fillId="0" borderId="20" xfId="0" applyFont="1" applyBorder="1" applyAlignment="1" applyProtection="1">
      <alignment horizontal="left" vertical="center"/>
      <protection hidden="1"/>
    </xf>
    <xf numFmtId="164" fontId="40" fillId="0" borderId="20" xfId="1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0" fontId="5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34" borderId="10" xfId="0" applyFont="1" applyFill="1" applyBorder="1" applyAlignment="1" applyProtection="1">
      <alignment horizontal="right"/>
      <protection hidden="1"/>
    </xf>
    <xf numFmtId="0" fontId="26" fillId="34" borderId="14" xfId="0" applyFont="1" applyFill="1" applyBorder="1" applyAlignment="1" applyProtection="1">
      <alignment wrapText="1"/>
      <protection hidden="1"/>
    </xf>
    <xf numFmtId="1" fontId="26" fillId="34" borderId="10" xfId="0" applyNumberFormat="1" applyFont="1" applyFill="1" applyBorder="1" applyAlignment="1" applyProtection="1">
      <alignment horizontal="center" wrapText="1"/>
      <protection hidden="1"/>
    </xf>
    <xf numFmtId="0" fontId="62" fillId="35" borderId="12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hidden="1"/>
    </xf>
    <xf numFmtId="1" fontId="26" fillId="0" borderId="14" xfId="0" applyNumberFormat="1" applyFont="1" applyBorder="1" applyAlignment="1" applyProtection="1">
      <alignment horizontal="center"/>
      <protection hidden="1"/>
    </xf>
    <xf numFmtId="0" fontId="54" fillId="0" borderId="14" xfId="0" applyFont="1" applyBorder="1" applyAlignment="1" applyProtection="1">
      <alignment horizontal="center" wrapText="1"/>
      <protection hidden="1"/>
    </xf>
    <xf numFmtId="44" fontId="26" fillId="0" borderId="14" xfId="0" applyNumberFormat="1" applyFont="1" applyBorder="1" applyAlignment="1" applyProtection="1">
      <alignment wrapText="1"/>
      <protection hidden="1"/>
    </xf>
    <xf numFmtId="1" fontId="26" fillId="0" borderId="14" xfId="0" applyNumberFormat="1" applyFont="1" applyBorder="1" applyAlignment="1" applyProtection="1">
      <alignment wrapText="1"/>
      <protection hidden="1"/>
    </xf>
    <xf numFmtId="44" fontId="33" fillId="0" borderId="10" xfId="1" applyFont="1" applyFill="1" applyBorder="1" applyProtection="1">
      <protection hidden="1"/>
    </xf>
    <xf numFmtId="1" fontId="21" fillId="0" borderId="10" xfId="0" applyNumberFormat="1" applyFont="1" applyBorder="1" applyAlignment="1" applyProtection="1">
      <alignment horizontal="right"/>
      <protection hidden="1"/>
    </xf>
    <xf numFmtId="0" fontId="35" fillId="0" borderId="0" xfId="0" applyFont="1" applyAlignment="1" applyProtection="1">
      <alignment horizontal="center"/>
      <protection hidden="1"/>
    </xf>
    <xf numFmtId="0" fontId="73" fillId="0" borderId="0" xfId="0" applyFont="1"/>
    <xf numFmtId="0" fontId="85" fillId="0" borderId="0" xfId="0" applyFont="1"/>
    <xf numFmtId="44" fontId="73" fillId="0" borderId="0" xfId="0" applyNumberFormat="1" applyFont="1" applyAlignment="1">
      <alignment horizontal="center"/>
    </xf>
    <xf numFmtId="1" fontId="73" fillId="0" borderId="0" xfId="0" applyNumberFormat="1" applyFont="1" applyAlignment="1">
      <alignment horizontal="center"/>
    </xf>
    <xf numFmtId="167" fontId="86" fillId="0" borderId="26" xfId="124" applyNumberFormat="1" applyFont="1" applyBorder="1" applyAlignment="1">
      <alignment horizontal="center"/>
    </xf>
    <xf numFmtId="0" fontId="62" fillId="35" borderId="11" xfId="0" applyFont="1" applyFill="1" applyBorder="1" applyAlignment="1" applyProtection="1">
      <alignment horizontal="left"/>
      <protection locked="0"/>
    </xf>
    <xf numFmtId="1" fontId="87" fillId="35" borderId="11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6" xfId="126" applyNumberFormat="1" applyFont="1" applyBorder="1" applyProtection="1">
      <protection hidden="1"/>
    </xf>
    <xf numFmtId="164" fontId="45" fillId="34" borderId="26" xfId="125" applyNumberFormat="1" applyFont="1" applyFill="1" applyBorder="1" applyProtection="1">
      <protection hidden="1"/>
    </xf>
    <xf numFmtId="0" fontId="45" fillId="0" borderId="11" xfId="124" applyFont="1" applyBorder="1" applyProtection="1">
      <protection hidden="1"/>
    </xf>
    <xf numFmtId="164" fontId="47" fillId="0" borderId="20" xfId="126" applyNumberFormat="1" applyFont="1" applyBorder="1" applyProtection="1">
      <protection hidden="1"/>
    </xf>
    <xf numFmtId="0" fontId="47" fillId="0" borderId="19" xfId="124" applyFont="1" applyBorder="1" applyAlignment="1" applyProtection="1">
      <alignment horizontal="left"/>
      <protection hidden="1"/>
    </xf>
    <xf numFmtId="0" fontId="45" fillId="0" borderId="19" xfId="124" applyFont="1" applyBorder="1" applyAlignment="1" applyProtection="1">
      <alignment horizontal="left"/>
      <protection hidden="1"/>
    </xf>
    <xf numFmtId="0" fontId="45" fillId="0" borderId="28" xfId="124" applyFont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/>
      <protection locked="0"/>
    </xf>
    <xf numFmtId="165" fontId="36" fillId="0" borderId="0" xfId="0" applyNumberFormat="1" applyFont="1" applyAlignment="1" applyProtection="1">
      <alignment horizontal="left"/>
      <protection hidden="1"/>
    </xf>
    <xf numFmtId="0" fontId="26" fillId="0" borderId="0" xfId="0" applyFont="1" applyAlignment="1" applyProtection="1">
      <alignment vertical="top"/>
      <protection hidden="1"/>
    </xf>
    <xf numFmtId="0" fontId="84" fillId="0" borderId="0" xfId="123" applyFont="1" applyFill="1" applyBorder="1" applyAlignment="1" applyProtection="1">
      <alignment horizontal="left"/>
      <protection hidden="1"/>
    </xf>
    <xf numFmtId="1" fontId="21" fillId="0" borderId="0" xfId="0" applyNumberFormat="1" applyFont="1" applyAlignment="1">
      <alignment horizontal="left" vertical="top"/>
    </xf>
    <xf numFmtId="1" fontId="37" fillId="0" borderId="10" xfId="0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 applyProtection="1">
      <alignment horizontal="right"/>
      <protection hidden="1"/>
    </xf>
    <xf numFmtId="0" fontId="0" fillId="0" borderId="10" xfId="0" applyBorder="1" applyAlignment="1" applyProtection="1">
      <alignment horizontal="right"/>
      <protection hidden="1"/>
    </xf>
    <xf numFmtId="0" fontId="32" fillId="0" borderId="10" xfId="0" applyFont="1" applyBorder="1" applyProtection="1">
      <protection hidden="1"/>
    </xf>
    <xf numFmtId="1" fontId="0" fillId="0" borderId="10" xfId="0" applyNumberFormat="1" applyBorder="1" applyAlignment="1" applyProtection="1">
      <alignment horizontal="center"/>
      <protection hidden="1"/>
    </xf>
    <xf numFmtId="1" fontId="90" fillId="34" borderId="18" xfId="0" applyNumberFormat="1" applyFont="1" applyFill="1" applyBorder="1" applyAlignment="1" applyProtection="1">
      <alignment horizontal="right" wrapText="1"/>
      <protection hidden="1"/>
    </xf>
    <xf numFmtId="1" fontId="61" fillId="0" borderId="10" xfId="0" applyNumberFormat="1" applyFont="1" applyBorder="1" applyAlignment="1" applyProtection="1">
      <alignment horizontal="right"/>
      <protection hidden="1"/>
    </xf>
    <xf numFmtId="0" fontId="31" fillId="0" borderId="10" xfId="0" applyFont="1" applyBorder="1" applyAlignment="1" applyProtection="1">
      <alignment horizontal="right"/>
      <protection hidden="1"/>
    </xf>
    <xf numFmtId="0" fontId="91" fillId="33" borderId="60" xfId="0" applyFont="1" applyFill="1" applyBorder="1" applyProtection="1">
      <protection hidden="1"/>
    </xf>
    <xf numFmtId="49" fontId="21" fillId="0" borderId="13" xfId="0" quotePrefix="1" applyNumberFormat="1" applyFont="1" applyBorder="1" applyAlignment="1" applyProtection="1">
      <alignment horizontal="center"/>
      <protection hidden="1"/>
    </xf>
    <xf numFmtId="0" fontId="24" fillId="0" borderId="10" xfId="0" applyFont="1" applyBorder="1" applyAlignment="1" applyProtection="1">
      <alignment horizontal="center"/>
      <protection hidden="1"/>
    </xf>
    <xf numFmtId="165" fontId="33" fillId="0" borderId="10" xfId="0" applyNumberFormat="1" applyFont="1" applyBorder="1" applyProtection="1">
      <protection hidden="1"/>
    </xf>
    <xf numFmtId="44" fontId="21" fillId="0" borderId="10" xfId="1" applyFont="1" applyFill="1" applyBorder="1" applyProtection="1">
      <protection hidden="1"/>
    </xf>
    <xf numFmtId="169" fontId="0" fillId="0" borderId="10" xfId="0" applyNumberFormat="1" applyBorder="1" applyAlignment="1" applyProtection="1">
      <alignment horizontal="center"/>
      <protection hidden="1"/>
    </xf>
    <xf numFmtId="1" fontId="89" fillId="0" borderId="0" xfId="0" applyNumberFormat="1" applyFont="1" applyAlignment="1" applyProtection="1">
      <alignment horizontal="right"/>
      <protection hidden="1"/>
    </xf>
    <xf numFmtId="1" fontId="89" fillId="0" borderId="0" xfId="0" applyNumberFormat="1" applyFont="1" applyAlignment="1">
      <alignment horizontal="right"/>
    </xf>
    <xf numFmtId="44" fontId="0" fillId="0" borderId="0" xfId="1" applyFont="1" applyAlignment="1" applyProtection="1">
      <alignment horizontal="center"/>
      <protection hidden="1"/>
    </xf>
    <xf numFmtId="44" fontId="0" fillId="0" borderId="0" xfId="1" applyFont="1" applyAlignment="1">
      <alignment horizontal="center"/>
    </xf>
    <xf numFmtId="1" fontId="33" fillId="0" borderId="10" xfId="0" applyNumberFormat="1" applyFont="1" applyBorder="1" applyProtection="1">
      <protection hidden="1"/>
    </xf>
    <xf numFmtId="1" fontId="21" fillId="0" borderId="13" xfId="0" quotePrefix="1" applyNumberFormat="1" applyFont="1" applyBorder="1" applyAlignment="1" applyProtection="1">
      <alignment horizontal="center"/>
      <protection hidden="1"/>
    </xf>
    <xf numFmtId="1" fontId="24" fillId="0" borderId="13" xfId="0" applyNumberFormat="1" applyFont="1" applyBorder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left"/>
      <protection locked="0"/>
    </xf>
    <xf numFmtId="1" fontId="24" fillId="0" borderId="0" xfId="0" applyNumberFormat="1" applyFont="1" applyAlignment="1" applyProtection="1">
      <alignment horizontal="center"/>
      <protection locked="0"/>
    </xf>
    <xf numFmtId="2" fontId="26" fillId="34" borderId="14" xfId="1" applyNumberFormat="1" applyFont="1" applyFill="1" applyBorder="1" applyAlignment="1" applyProtection="1">
      <alignment horizontal="center" wrapText="1"/>
      <protection hidden="1"/>
    </xf>
    <xf numFmtId="1" fontId="40" fillId="0" borderId="20" xfId="1" applyNumberFormat="1" applyFont="1" applyBorder="1" applyAlignment="1" applyProtection="1">
      <alignment horizontal="center" vertical="center"/>
      <protection hidden="1"/>
    </xf>
    <xf numFmtId="1" fontId="14" fillId="0" borderId="10" xfId="1" applyNumberFormat="1" applyFont="1" applyBorder="1" applyAlignment="1" applyProtection="1">
      <alignment horizontal="center" vertical="center"/>
      <protection hidden="1"/>
    </xf>
    <xf numFmtId="1" fontId="25" fillId="37" borderId="10" xfId="0" applyNumberFormat="1" applyFont="1" applyFill="1" applyBorder="1" applyAlignment="1" applyProtection="1">
      <alignment horizontal="center" vertical="center" wrapText="1"/>
      <protection locked="0" hidden="1"/>
    </xf>
    <xf numFmtId="170" fontId="0" fillId="0" borderId="10" xfId="0" applyNumberFormat="1" applyBorder="1" applyAlignment="1" applyProtection="1">
      <alignment horizontal="center"/>
      <protection hidden="1"/>
    </xf>
    <xf numFmtId="1" fontId="21" fillId="0" borderId="27" xfId="0" quotePrefix="1" applyNumberFormat="1" applyFont="1" applyBorder="1" applyAlignment="1" applyProtection="1">
      <alignment horizontal="center"/>
      <protection hidden="1"/>
    </xf>
    <xf numFmtId="0" fontId="21" fillId="0" borderId="24" xfId="0" quotePrefix="1" applyFont="1" applyBorder="1" applyAlignment="1" applyProtection="1">
      <alignment horizontal="center"/>
      <protection hidden="1"/>
    </xf>
    <xf numFmtId="0" fontId="21" fillId="0" borderId="18" xfId="0" quotePrefix="1" applyFont="1" applyBorder="1" applyAlignment="1" applyProtection="1">
      <alignment horizontal="center"/>
      <protection hidden="1"/>
    </xf>
    <xf numFmtId="0" fontId="21" fillId="0" borderId="28" xfId="0" quotePrefix="1" applyFont="1" applyBorder="1" applyAlignment="1" applyProtection="1">
      <alignment horizontal="center"/>
      <protection hidden="1"/>
    </xf>
    <xf numFmtId="0" fontId="21" fillId="0" borderId="0" xfId="0" quotePrefix="1" applyFont="1" applyAlignment="1" applyProtection="1">
      <alignment horizontal="center"/>
      <protection hidden="1"/>
    </xf>
    <xf numFmtId="0" fontId="21" fillId="0" borderId="26" xfId="0" quotePrefix="1" applyFont="1" applyBorder="1" applyAlignment="1" applyProtection="1">
      <alignment horizontal="center"/>
      <protection hidden="1"/>
    </xf>
    <xf numFmtId="0" fontId="21" fillId="0" borderId="16" xfId="0" quotePrefix="1" applyFont="1" applyBorder="1" applyAlignment="1" applyProtection="1">
      <alignment horizontal="center"/>
      <protection hidden="1"/>
    </xf>
    <xf numFmtId="0" fontId="21" fillId="0" borderId="11" xfId="0" quotePrefix="1" applyFont="1" applyBorder="1" applyAlignment="1" applyProtection="1">
      <alignment horizontal="center"/>
      <protection hidden="1"/>
    </xf>
    <xf numFmtId="0" fontId="21" fillId="0" borderId="19" xfId="0" quotePrefix="1" applyFont="1" applyBorder="1" applyAlignment="1" applyProtection="1">
      <alignment horizontal="center"/>
      <protection hidden="1"/>
    </xf>
    <xf numFmtId="44" fontId="33" fillId="0" borderId="14" xfId="1" applyFont="1" applyFill="1" applyBorder="1" applyAlignment="1" applyProtection="1">
      <alignment horizontal="center"/>
      <protection hidden="1"/>
    </xf>
    <xf numFmtId="44" fontId="33" fillId="0" borderId="29" xfId="1" applyFont="1" applyFill="1" applyBorder="1" applyAlignment="1" applyProtection="1">
      <alignment horizontal="center"/>
      <protection hidden="1"/>
    </xf>
    <xf numFmtId="44" fontId="33" fillId="0" borderId="17" xfId="1" applyFont="1" applyFill="1" applyBorder="1" applyAlignment="1" applyProtection="1">
      <alignment horizontal="center"/>
      <protection hidden="1"/>
    </xf>
    <xf numFmtId="0" fontId="99" fillId="0" borderId="0" xfId="0" applyFont="1" applyProtection="1">
      <protection hidden="1"/>
    </xf>
    <xf numFmtId="49" fontId="99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left"/>
      <protection hidden="1"/>
    </xf>
    <xf numFmtId="166" fontId="24" fillId="0" borderId="0" xfId="0" applyNumberFormat="1" applyFont="1" applyAlignment="1" applyProtection="1">
      <alignment vertical="center" wrapText="1"/>
      <protection hidden="1"/>
    </xf>
    <xf numFmtId="1" fontId="21" fillId="38" borderId="10" xfId="0" applyNumberFormat="1" applyFont="1" applyFill="1" applyBorder="1" applyAlignment="1" applyProtection="1">
      <alignment horizontal="right"/>
      <protection hidden="1"/>
    </xf>
    <xf numFmtId="1" fontId="33" fillId="38" borderId="10" xfId="0" applyNumberFormat="1" applyFont="1" applyFill="1" applyBorder="1" applyProtection="1">
      <protection hidden="1"/>
    </xf>
    <xf numFmtId="1" fontId="21" fillId="38" borderId="13" xfId="0" quotePrefix="1" applyNumberFormat="1" applyFont="1" applyFill="1" applyBorder="1" applyAlignment="1" applyProtection="1">
      <alignment horizontal="center"/>
      <protection hidden="1"/>
    </xf>
    <xf numFmtId="1" fontId="24" fillId="38" borderId="13" xfId="0" applyNumberFormat="1" applyFont="1" applyFill="1" applyBorder="1" applyAlignment="1" applyProtection="1">
      <alignment horizontal="center"/>
      <protection hidden="1"/>
    </xf>
    <xf numFmtId="165" fontId="21" fillId="38" borderId="10" xfId="1" applyNumberFormat="1" applyFont="1" applyFill="1" applyBorder="1" applyAlignment="1" applyProtection="1">
      <alignment horizontal="right"/>
      <protection hidden="1"/>
    </xf>
    <xf numFmtId="1" fontId="21" fillId="38" borderId="10" xfId="0" applyNumberFormat="1" applyFont="1" applyFill="1" applyBorder="1" applyAlignment="1" applyProtection="1">
      <alignment horizontal="center"/>
      <protection locked="0" hidden="1"/>
    </xf>
    <xf numFmtId="44" fontId="33" fillId="38" borderId="10" xfId="1" applyFont="1" applyFill="1" applyBorder="1" applyProtection="1">
      <protection hidden="1"/>
    </xf>
    <xf numFmtId="0" fontId="21" fillId="38" borderId="0" xfId="0" applyFont="1" applyFill="1" applyProtection="1">
      <protection locked="0"/>
    </xf>
    <xf numFmtId="1" fontId="21" fillId="39" borderId="0" xfId="0" applyNumberFormat="1" applyFont="1" applyFill="1" applyAlignment="1" applyProtection="1">
      <alignment horizontal="right"/>
      <protection locked="0"/>
    </xf>
    <xf numFmtId="1" fontId="21" fillId="39" borderId="0" xfId="0" applyNumberFormat="1" applyFont="1" applyFill="1" applyAlignment="1" applyProtection="1">
      <alignment horizontal="left"/>
      <protection locked="0"/>
    </xf>
    <xf numFmtId="49" fontId="21" fillId="39" borderId="0" xfId="1" applyNumberFormat="1" applyFont="1" applyFill="1" applyAlignment="1" applyProtection="1">
      <alignment horizontal="center"/>
      <protection locked="0"/>
    </xf>
    <xf numFmtId="1" fontId="24" fillId="39" borderId="0" xfId="0" applyNumberFormat="1" applyFont="1" applyFill="1" applyAlignment="1" applyProtection="1">
      <alignment horizontal="center"/>
      <protection locked="0"/>
    </xf>
    <xf numFmtId="44" fontId="21" fillId="39" borderId="0" xfId="0" applyNumberFormat="1" applyFont="1" applyFill="1" applyAlignment="1" applyProtection="1">
      <alignment horizontal="center"/>
      <protection locked="0"/>
    </xf>
    <xf numFmtId="1" fontId="21" fillId="39" borderId="0" xfId="0" applyNumberFormat="1" applyFont="1" applyFill="1" applyAlignment="1" applyProtection="1">
      <alignment horizontal="center"/>
      <protection locked="0"/>
    </xf>
    <xf numFmtId="0" fontId="31" fillId="39" borderId="10" xfId="0" applyFont="1" applyFill="1" applyBorder="1" applyAlignment="1" applyProtection="1">
      <alignment horizontal="right"/>
      <protection hidden="1"/>
    </xf>
    <xf numFmtId="1" fontId="21" fillId="0" borderId="28" xfId="0" quotePrefix="1" applyNumberFormat="1" applyFont="1" applyBorder="1" applyAlignment="1" applyProtection="1">
      <alignment horizontal="center"/>
      <protection hidden="1"/>
    </xf>
    <xf numFmtId="2" fontId="24" fillId="0" borderId="13" xfId="0" applyNumberFormat="1" applyFont="1" applyBorder="1" applyAlignment="1" applyProtection="1">
      <alignment horizontal="center"/>
      <protection hidden="1"/>
    </xf>
    <xf numFmtId="1" fontId="21" fillId="0" borderId="10" xfId="0" quotePrefix="1" applyNumberFormat="1" applyFont="1" applyBorder="1" applyAlignment="1" applyProtection="1">
      <alignment horizontal="center"/>
      <protection hidden="1"/>
    </xf>
    <xf numFmtId="2" fontId="24" fillId="0" borderId="10" xfId="0" applyNumberFormat="1" applyFont="1" applyBorder="1" applyAlignment="1" applyProtection="1">
      <alignment horizontal="center"/>
      <protection hidden="1"/>
    </xf>
    <xf numFmtId="49" fontId="65" fillId="0" borderId="0" xfId="1" applyNumberFormat="1" applyFont="1" applyFill="1" applyBorder="1" applyAlignment="1" applyProtection="1">
      <alignment horizontal="center"/>
      <protection hidden="1"/>
    </xf>
    <xf numFmtId="1" fontId="68" fillId="0" borderId="0" xfId="0" applyNumberFormat="1" applyFont="1" applyAlignment="1" applyProtection="1">
      <alignment horizontal="center" vertical="center" wrapText="1"/>
      <protection hidden="1"/>
    </xf>
    <xf numFmtId="49" fontId="99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166" fontId="62" fillId="0" borderId="0" xfId="0" applyNumberFormat="1" applyFont="1" applyAlignment="1" applyProtection="1">
      <alignment horizontal="center"/>
      <protection locked="0" hidden="1"/>
    </xf>
    <xf numFmtId="1" fontId="28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1" fillId="0" borderId="10" xfId="0" applyFont="1" applyBorder="1" applyAlignment="1" applyProtection="1">
      <alignment horizontal="center"/>
      <protection hidden="1"/>
    </xf>
    <xf numFmtId="0" fontId="29" fillId="0" borderId="10" xfId="0" applyFont="1" applyBorder="1" applyAlignment="1" applyProtection="1">
      <alignment horizontal="center" vertical="center"/>
      <protection hidden="1"/>
    </xf>
    <xf numFmtId="0" fontId="95" fillId="0" borderId="10" xfId="0" applyFont="1" applyBorder="1" applyAlignment="1" applyProtection="1">
      <alignment horizontal="left"/>
      <protection hidden="1"/>
    </xf>
    <xf numFmtId="1" fontId="96" fillId="0" borderId="18" xfId="0" applyNumberFormat="1" applyFont="1" applyBorder="1" applyAlignment="1" applyProtection="1">
      <alignment horizontal="left" wrapText="1"/>
      <protection hidden="1"/>
    </xf>
    <xf numFmtId="0" fontId="97" fillId="0" borderId="14" xfId="0" applyFont="1" applyBorder="1" applyAlignment="1" applyProtection="1">
      <alignment horizontal="left" wrapText="1"/>
      <protection hidden="1"/>
    </xf>
    <xf numFmtId="1" fontId="101" fillId="0" borderId="10" xfId="1" applyNumberFormat="1" applyFont="1" applyBorder="1" applyAlignment="1" applyProtection="1">
      <alignment horizontal="left" vertical="center"/>
      <protection hidden="1"/>
    </xf>
    <xf numFmtId="1" fontId="26" fillId="0" borderId="10" xfId="0" applyNumberFormat="1" applyFont="1" applyBorder="1" applyAlignment="1" applyProtection="1">
      <alignment horizontal="left" wrapText="1"/>
      <protection hidden="1"/>
    </xf>
    <xf numFmtId="1" fontId="98" fillId="0" borderId="18" xfId="0" applyNumberFormat="1" applyFont="1" applyBorder="1" applyAlignment="1" applyProtection="1">
      <alignment horizontal="left" wrapText="1"/>
      <protection hidden="1"/>
    </xf>
    <xf numFmtId="169" fontId="97" fillId="0" borderId="10" xfId="0" applyNumberFormat="1" applyFont="1" applyBorder="1" applyAlignment="1" applyProtection="1">
      <alignment horizontal="center" wrapText="1"/>
      <protection hidden="1"/>
    </xf>
    <xf numFmtId="169" fontId="0" fillId="0" borderId="10" xfId="0" applyNumberFormat="1" applyBorder="1" applyAlignment="1">
      <alignment horizontal="center"/>
    </xf>
    <xf numFmtId="170" fontId="39" fillId="0" borderId="20" xfId="0" applyNumberFormat="1" applyFont="1" applyBorder="1" applyAlignment="1" applyProtection="1">
      <alignment horizontal="center" vertical="center"/>
      <protection hidden="1"/>
    </xf>
    <xf numFmtId="170" fontId="40" fillId="0" borderId="21" xfId="0" applyNumberFormat="1" applyFont="1" applyBorder="1" applyAlignment="1" applyProtection="1">
      <alignment horizontal="center" vertical="center"/>
      <protection hidden="1"/>
    </xf>
    <xf numFmtId="170" fontId="0" fillId="0" borderId="0" xfId="0" applyNumberFormat="1" applyAlignment="1" applyProtection="1">
      <alignment horizontal="center"/>
      <protection hidden="1"/>
    </xf>
    <xf numFmtId="170" fontId="26" fillId="34" borderId="10" xfId="0" applyNumberFormat="1" applyFont="1" applyFill="1" applyBorder="1" applyAlignment="1" applyProtection="1">
      <alignment horizontal="center" wrapText="1"/>
      <protection hidden="1"/>
    </xf>
    <xf numFmtId="170" fontId="0" fillId="0" borderId="0" xfId="0" applyNumberFormat="1" applyAlignment="1">
      <alignment horizontal="center"/>
    </xf>
    <xf numFmtId="1" fontId="92" fillId="36" borderId="15" xfId="0" applyNumberFormat="1" applyFont="1" applyFill="1" applyBorder="1" applyAlignment="1" applyProtection="1">
      <alignment horizontal="center"/>
      <protection hidden="1"/>
    </xf>
    <xf numFmtId="1" fontId="92" fillId="36" borderId="12" xfId="0" applyNumberFormat="1" applyFont="1" applyFill="1" applyBorder="1" applyAlignment="1" applyProtection="1">
      <alignment horizontal="center"/>
      <protection hidden="1"/>
    </xf>
    <xf numFmtId="1" fontId="92" fillId="36" borderId="13" xfId="0" applyNumberFormat="1" applyFont="1" applyFill="1" applyBorder="1" applyAlignment="1" applyProtection="1">
      <alignment horizontal="center"/>
      <protection hidden="1"/>
    </xf>
    <xf numFmtId="0" fontId="94" fillId="33" borderId="61" xfId="0" applyFont="1" applyFill="1" applyBorder="1" applyAlignment="1" applyProtection="1">
      <alignment horizontal="center"/>
      <protection hidden="1"/>
    </xf>
    <xf numFmtId="0" fontId="94" fillId="33" borderId="62" xfId="0" applyFont="1" applyFill="1" applyBorder="1" applyAlignment="1" applyProtection="1">
      <alignment horizontal="center"/>
      <protection hidden="1"/>
    </xf>
    <xf numFmtId="0" fontId="94" fillId="33" borderId="63" xfId="0" applyFont="1" applyFill="1" applyBorder="1" applyAlignment="1" applyProtection="1">
      <alignment horizontal="center"/>
      <protection hidden="1"/>
    </xf>
    <xf numFmtId="0" fontId="66" fillId="0" borderId="0" xfId="0" applyFont="1" applyAlignment="1" applyProtection="1">
      <alignment horizontal="center"/>
      <protection locked="0"/>
    </xf>
    <xf numFmtId="1" fontId="28" fillId="0" borderId="15" xfId="0" applyNumberFormat="1" applyFont="1" applyBorder="1" applyAlignment="1" applyProtection="1">
      <alignment horizontal="right" vertical="center"/>
      <protection hidden="1"/>
    </xf>
    <xf numFmtId="1" fontId="28" fillId="0" borderId="13" xfId="0" applyNumberFormat="1" applyFont="1" applyBorder="1" applyAlignment="1" applyProtection="1">
      <alignment horizontal="right" vertical="center"/>
      <protection hidden="1"/>
    </xf>
    <xf numFmtId="164" fontId="58" fillId="0" borderId="15" xfId="1" applyNumberFormat="1" applyFont="1" applyBorder="1" applyAlignment="1" applyProtection="1">
      <alignment horizontal="center" vertical="center"/>
      <protection hidden="1"/>
    </xf>
    <xf numFmtId="164" fontId="58" fillId="0" borderId="12" xfId="1" applyNumberFormat="1" applyFont="1" applyBorder="1" applyAlignment="1" applyProtection="1">
      <alignment horizontal="center" vertical="center"/>
      <protection hidden="1"/>
    </xf>
    <xf numFmtId="164" fontId="58" fillId="0" borderId="13" xfId="1" applyNumberFormat="1" applyFont="1" applyBorder="1" applyAlignment="1" applyProtection="1">
      <alignment horizontal="center" vertical="center"/>
      <protection hidden="1"/>
    </xf>
    <xf numFmtId="0" fontId="91" fillId="33" borderId="15" xfId="0" applyFont="1" applyFill="1" applyBorder="1" applyAlignment="1" applyProtection="1">
      <alignment horizontal="center"/>
      <protection hidden="1"/>
    </xf>
    <xf numFmtId="0" fontId="91" fillId="33" borderId="12" xfId="0" applyFont="1" applyFill="1" applyBorder="1" applyAlignment="1" applyProtection="1">
      <alignment horizontal="center"/>
      <protection hidden="1"/>
    </xf>
    <xf numFmtId="0" fontId="91" fillId="33" borderId="13" xfId="0" applyFont="1" applyFill="1" applyBorder="1" applyAlignment="1" applyProtection="1">
      <alignment horizontal="center"/>
      <protection hidden="1"/>
    </xf>
    <xf numFmtId="1" fontId="21" fillId="0" borderId="27" xfId="0" quotePrefix="1" applyNumberFormat="1" applyFont="1" applyBorder="1" applyAlignment="1" applyProtection="1">
      <alignment horizontal="center"/>
      <protection hidden="1"/>
    </xf>
    <xf numFmtId="0" fontId="21" fillId="0" borderId="24" xfId="0" quotePrefix="1" applyFont="1" applyBorder="1" applyAlignment="1" applyProtection="1">
      <alignment horizontal="center"/>
      <protection hidden="1"/>
    </xf>
    <xf numFmtId="0" fontId="21" fillId="0" borderId="18" xfId="0" quotePrefix="1" applyFont="1" applyBorder="1" applyAlignment="1" applyProtection="1">
      <alignment horizontal="center"/>
      <protection hidden="1"/>
    </xf>
    <xf numFmtId="0" fontId="21" fillId="0" borderId="28" xfId="0" quotePrefix="1" applyFont="1" applyBorder="1" applyAlignment="1" applyProtection="1">
      <alignment horizontal="center"/>
      <protection hidden="1"/>
    </xf>
    <xf numFmtId="0" fontId="21" fillId="0" borderId="0" xfId="0" quotePrefix="1" applyFont="1" applyAlignment="1" applyProtection="1">
      <alignment horizontal="center"/>
      <protection hidden="1"/>
    </xf>
    <xf numFmtId="0" fontId="21" fillId="0" borderId="26" xfId="0" quotePrefix="1" applyFont="1" applyBorder="1" applyAlignment="1" applyProtection="1">
      <alignment horizontal="center"/>
      <protection hidden="1"/>
    </xf>
    <xf numFmtId="44" fontId="33" fillId="0" borderId="14" xfId="1" applyFont="1" applyFill="1" applyBorder="1" applyAlignment="1" applyProtection="1">
      <alignment horizontal="center"/>
      <protection hidden="1"/>
    </xf>
    <xf numFmtId="44" fontId="33" fillId="0" borderId="29" xfId="1" applyFont="1" applyFill="1" applyBorder="1" applyAlignment="1" applyProtection="1">
      <alignment horizontal="center"/>
      <protection hidden="1"/>
    </xf>
    <xf numFmtId="1" fontId="92" fillId="40" borderId="15" xfId="0" applyNumberFormat="1" applyFont="1" applyFill="1" applyBorder="1" applyAlignment="1" applyProtection="1">
      <alignment horizontal="center"/>
      <protection hidden="1"/>
    </xf>
    <xf numFmtId="1" fontId="92" fillId="40" borderId="12" xfId="0" applyNumberFormat="1" applyFont="1" applyFill="1" applyBorder="1" applyAlignment="1" applyProtection="1">
      <alignment horizontal="center"/>
      <protection hidden="1"/>
    </xf>
    <xf numFmtId="1" fontId="92" fillId="40" borderId="13" xfId="0" applyNumberFormat="1" applyFont="1" applyFill="1" applyBorder="1" applyAlignment="1" applyProtection="1">
      <alignment horizontal="center"/>
      <protection hidden="1"/>
    </xf>
    <xf numFmtId="0" fontId="69" fillId="0" borderId="45" xfId="0" applyFont="1" applyBorder="1" applyAlignment="1" applyProtection="1">
      <alignment horizontal="right" vertical="center"/>
      <protection hidden="1"/>
    </xf>
    <xf numFmtId="0" fontId="69" fillId="0" borderId="10" xfId="0" applyFont="1" applyBorder="1" applyAlignment="1" applyProtection="1">
      <alignment horizontal="right" vertical="center"/>
      <protection hidden="1"/>
    </xf>
    <xf numFmtId="0" fontId="25" fillId="0" borderId="14" xfId="0" applyFont="1" applyBorder="1" applyAlignment="1" applyProtection="1">
      <alignment horizontal="center" vertical="center" wrapText="1"/>
      <protection hidden="1"/>
    </xf>
    <xf numFmtId="0" fontId="25" fillId="0" borderId="29" xfId="0" applyFont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37" borderId="14" xfId="0" applyFont="1" applyFill="1" applyBorder="1" applyAlignment="1" applyProtection="1">
      <alignment horizontal="center" vertical="center" wrapText="1"/>
      <protection locked="0" hidden="1"/>
    </xf>
    <xf numFmtId="0" fontId="25" fillId="37" borderId="29" xfId="0" applyFont="1" applyFill="1" applyBorder="1" applyAlignment="1" applyProtection="1">
      <alignment horizontal="center" vertical="center" wrapText="1"/>
      <protection locked="0" hidden="1"/>
    </xf>
    <xf numFmtId="0" fontId="25" fillId="37" borderId="17" xfId="0" applyFont="1" applyFill="1" applyBorder="1" applyAlignment="1" applyProtection="1">
      <alignment horizontal="center" vertical="center" wrapText="1"/>
      <protection locked="0" hidden="1"/>
    </xf>
    <xf numFmtId="1" fontId="36" fillId="34" borderId="10" xfId="0" applyNumberFormat="1" applyFont="1" applyFill="1" applyBorder="1" applyAlignment="1" applyProtection="1">
      <alignment horizontal="center"/>
      <protection hidden="1"/>
    </xf>
    <xf numFmtId="0" fontId="71" fillId="0" borderId="45" xfId="123" applyFont="1" applyBorder="1" applyAlignment="1" applyProtection="1">
      <alignment horizontal="right" vertical="center"/>
      <protection hidden="1"/>
    </xf>
    <xf numFmtId="0" fontId="71" fillId="0" borderId="10" xfId="123" applyFont="1" applyBorder="1" applyAlignment="1" applyProtection="1">
      <alignment horizontal="right" vertical="center"/>
      <protection hidden="1"/>
    </xf>
    <xf numFmtId="0" fontId="36" fillId="35" borderId="12" xfId="0" applyFont="1" applyFill="1" applyBorder="1" applyAlignment="1" applyProtection="1">
      <alignment horizontal="center" wrapText="1"/>
      <protection locked="0"/>
    </xf>
    <xf numFmtId="1" fontId="34" fillId="33" borderId="50" xfId="0" applyNumberFormat="1" applyFont="1" applyFill="1" applyBorder="1" applyAlignment="1" applyProtection="1">
      <alignment horizontal="center"/>
      <protection hidden="1"/>
    </xf>
    <xf numFmtId="1" fontId="34" fillId="33" borderId="25" xfId="0" applyNumberFormat="1" applyFont="1" applyFill="1" applyBorder="1" applyAlignment="1" applyProtection="1">
      <alignment horizontal="center"/>
      <protection hidden="1"/>
    </xf>
    <xf numFmtId="1" fontId="34" fillId="33" borderId="51" xfId="0" applyNumberFormat="1" applyFont="1" applyFill="1" applyBorder="1" applyAlignment="1" applyProtection="1">
      <alignment horizontal="center"/>
      <protection hidden="1"/>
    </xf>
    <xf numFmtId="0" fontId="37" fillId="0" borderId="27" xfId="0" applyFont="1" applyBorder="1" applyAlignment="1" applyProtection="1">
      <alignment horizontal="left" vertical="center" wrapText="1"/>
      <protection hidden="1"/>
    </xf>
    <xf numFmtId="0" fontId="37" fillId="0" borderId="24" xfId="0" applyFont="1" applyBorder="1" applyAlignment="1" applyProtection="1">
      <alignment horizontal="left" vertical="center" wrapText="1"/>
      <protection hidden="1"/>
    </xf>
    <xf numFmtId="0" fontId="37" fillId="0" borderId="18" xfId="0" applyFont="1" applyBorder="1" applyAlignment="1" applyProtection="1">
      <alignment horizontal="left" vertical="center" wrapText="1"/>
      <protection hidden="1"/>
    </xf>
    <xf numFmtId="0" fontId="37" fillId="0" borderId="28" xfId="0" applyFont="1" applyBorder="1" applyAlignment="1" applyProtection="1">
      <alignment horizontal="left" vertical="center" wrapText="1"/>
      <protection hidden="1"/>
    </xf>
    <xf numFmtId="0" fontId="37" fillId="0" borderId="0" xfId="0" applyFont="1" applyAlignment="1" applyProtection="1">
      <alignment horizontal="left" vertical="center" wrapText="1"/>
      <protection hidden="1"/>
    </xf>
    <xf numFmtId="0" fontId="37" fillId="0" borderId="26" xfId="0" applyFont="1" applyBorder="1" applyAlignment="1" applyProtection="1">
      <alignment horizontal="left" vertical="center" wrapText="1"/>
      <protection hidden="1"/>
    </xf>
    <xf numFmtId="0" fontId="37" fillId="0" borderId="16" xfId="0" applyFont="1" applyBorder="1" applyAlignment="1" applyProtection="1">
      <alignment horizontal="left" vertical="center" wrapText="1"/>
      <protection hidden="1"/>
    </xf>
    <xf numFmtId="0" fontId="37" fillId="0" borderId="11" xfId="0" applyFont="1" applyBorder="1" applyAlignment="1" applyProtection="1">
      <alignment horizontal="left" vertical="center" wrapText="1"/>
      <protection hidden="1"/>
    </xf>
    <xf numFmtId="0" fontId="37" fillId="0" borderId="19" xfId="0" applyFont="1" applyBorder="1" applyAlignment="1" applyProtection="1">
      <alignment horizontal="left" vertical="center" wrapText="1"/>
      <protection hidden="1"/>
    </xf>
    <xf numFmtId="0" fontId="80" fillId="0" borderId="0" xfId="0" applyFont="1" applyAlignment="1" applyProtection="1">
      <alignment horizontal="center" vertical="center"/>
      <protection hidden="1"/>
    </xf>
    <xf numFmtId="0" fontId="80" fillId="0" borderId="11" xfId="0" applyFont="1" applyBorder="1" applyAlignment="1" applyProtection="1">
      <alignment horizontal="center" vertical="center"/>
      <protection hidden="1"/>
    </xf>
    <xf numFmtId="0" fontId="36" fillId="0" borderId="53" xfId="0" applyFont="1" applyBorder="1" applyAlignment="1" applyProtection="1">
      <alignment horizontal="right"/>
      <protection hidden="1"/>
    </xf>
    <xf numFmtId="0" fontId="26" fillId="0" borderId="24" xfId="0" applyFont="1" applyBorder="1" applyAlignment="1" applyProtection="1">
      <alignment horizontal="center" vertical="top"/>
      <protection hidden="1"/>
    </xf>
    <xf numFmtId="44" fontId="70" fillId="0" borderId="46" xfId="0" applyNumberFormat="1" applyFont="1" applyBorder="1" applyAlignment="1" applyProtection="1">
      <alignment horizontal="right" vertical="center"/>
      <protection hidden="1"/>
    </xf>
    <xf numFmtId="44" fontId="70" fillId="0" borderId="48" xfId="0" applyNumberFormat="1" applyFont="1" applyBorder="1" applyAlignment="1" applyProtection="1">
      <alignment horizontal="right" vertical="center"/>
      <protection hidden="1"/>
    </xf>
    <xf numFmtId="1" fontId="81" fillId="33" borderId="0" xfId="0" applyNumberFormat="1" applyFont="1" applyFill="1" applyAlignment="1" applyProtection="1">
      <alignment horizontal="left" vertical="center"/>
      <protection hidden="1"/>
    </xf>
    <xf numFmtId="1" fontId="62" fillId="0" borderId="0" xfId="0" applyNumberFormat="1" applyFont="1" applyAlignment="1" applyProtection="1">
      <alignment wrapText="1"/>
      <protection hidden="1"/>
    </xf>
    <xf numFmtId="49" fontId="88" fillId="0" borderId="54" xfId="0" applyNumberFormat="1" applyFont="1" applyBorder="1" applyAlignment="1" applyProtection="1">
      <alignment horizontal="center" vertical="center"/>
      <protection hidden="1"/>
    </xf>
    <xf numFmtId="49" fontId="88" fillId="0" borderId="55" xfId="0" applyNumberFormat="1" applyFont="1" applyBorder="1" applyAlignment="1" applyProtection="1">
      <alignment horizontal="center" vertical="center"/>
      <protection hidden="1"/>
    </xf>
    <xf numFmtId="49" fontId="88" fillId="0" borderId="56" xfId="0" applyNumberFormat="1" applyFont="1" applyBorder="1" applyAlignment="1" applyProtection="1">
      <alignment horizontal="center" vertical="center"/>
      <protection hidden="1"/>
    </xf>
    <xf numFmtId="49" fontId="88" fillId="0" borderId="57" xfId="0" applyNumberFormat="1" applyFont="1" applyBorder="1" applyAlignment="1" applyProtection="1">
      <alignment horizontal="center" vertical="center"/>
      <protection hidden="1"/>
    </xf>
    <xf numFmtId="49" fontId="88" fillId="0" borderId="58" xfId="0" applyNumberFormat="1" applyFont="1" applyBorder="1" applyAlignment="1" applyProtection="1">
      <alignment horizontal="center" vertical="center"/>
      <protection hidden="1"/>
    </xf>
    <xf numFmtId="49" fontId="88" fillId="0" borderId="59" xfId="0" applyNumberFormat="1" applyFont="1" applyBorder="1" applyAlignment="1" applyProtection="1">
      <alignment horizontal="center" vertical="center"/>
      <protection hidden="1"/>
    </xf>
    <xf numFmtId="1" fontId="63" fillId="0" borderId="0" xfId="0" applyNumberFormat="1" applyFont="1" applyAlignment="1" applyProtection="1">
      <alignment horizontal="center" wrapText="1"/>
      <protection hidden="1"/>
    </xf>
    <xf numFmtId="1" fontId="66" fillId="0" borderId="0" xfId="0" applyNumberFormat="1" applyFont="1" applyAlignment="1" applyProtection="1">
      <alignment wrapText="1"/>
      <protection hidden="1"/>
    </xf>
    <xf numFmtId="1" fontId="67" fillId="0" borderId="0" xfId="0" applyNumberFormat="1" applyFont="1" applyAlignment="1" applyProtection="1">
      <alignment wrapText="1"/>
      <protection hidden="1"/>
    </xf>
    <xf numFmtId="1" fontId="66" fillId="0" borderId="0" xfId="0" applyNumberFormat="1" applyFont="1" applyAlignment="1" applyProtection="1">
      <alignment vertical="top" wrapText="1"/>
      <protection hidden="1"/>
    </xf>
    <xf numFmtId="0" fontId="72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wrapText="1"/>
      <protection hidden="1"/>
    </xf>
    <xf numFmtId="0" fontId="53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locked="0" hidden="1"/>
    </xf>
    <xf numFmtId="0" fontId="25" fillId="0" borderId="0" xfId="0" applyFont="1" applyAlignment="1">
      <alignment horizontal="center" wrapText="1"/>
    </xf>
    <xf numFmtId="1" fontId="60" fillId="33" borderId="0" xfId="0" applyNumberFormat="1" applyFont="1" applyFill="1" applyAlignment="1" applyProtection="1">
      <alignment horizontal="left" vertical="center"/>
      <protection hidden="1"/>
    </xf>
    <xf numFmtId="1" fontId="62" fillId="35" borderId="11" xfId="0" applyNumberFormat="1" applyFont="1" applyFill="1" applyBorder="1" applyAlignment="1" applyProtection="1">
      <alignment horizontal="center"/>
      <protection locked="0"/>
    </xf>
    <xf numFmtId="1" fontId="21" fillId="0" borderId="24" xfId="0" applyNumberFormat="1" applyFont="1" applyBorder="1" applyAlignment="1">
      <alignment horizontal="center" vertical="top" wrapText="1"/>
    </xf>
    <xf numFmtId="0" fontId="62" fillId="35" borderId="11" xfId="0" applyFont="1" applyFill="1" applyBorder="1" applyAlignment="1" applyProtection="1">
      <alignment horizontal="left"/>
      <protection locked="0"/>
    </xf>
    <xf numFmtId="0" fontId="21" fillId="0" borderId="24" xfId="0" applyFont="1" applyBorder="1" applyAlignment="1">
      <alignment horizontal="center" vertical="top"/>
    </xf>
    <xf numFmtId="1" fontId="21" fillId="0" borderId="24" xfId="0" applyNumberFormat="1" applyFont="1" applyBorder="1" applyAlignment="1">
      <alignment horizontal="left" vertical="top" wrapText="1"/>
    </xf>
    <xf numFmtId="1" fontId="62" fillId="35" borderId="0" xfId="0" applyNumberFormat="1" applyFont="1" applyFill="1" applyAlignment="1" applyProtection="1">
      <alignment horizontal="left"/>
      <protection locked="0"/>
    </xf>
    <xf numFmtId="44" fontId="21" fillId="0" borderId="24" xfId="0" applyNumberFormat="1" applyFont="1" applyBorder="1" applyAlignment="1">
      <alignment horizontal="left" vertical="top"/>
    </xf>
    <xf numFmtId="166" fontId="62" fillId="35" borderId="11" xfId="0" applyNumberFormat="1" applyFont="1" applyFill="1" applyBorder="1" applyAlignment="1" applyProtection="1">
      <alignment horizontal="center"/>
      <protection locked="0"/>
    </xf>
    <xf numFmtId="49" fontId="62" fillId="35" borderId="0" xfId="0" applyNumberFormat="1" applyFont="1" applyFill="1" applyAlignment="1" applyProtection="1">
      <alignment horizontal="center"/>
      <protection locked="0"/>
    </xf>
    <xf numFmtId="1" fontId="60" fillId="33" borderId="10" xfId="0" applyNumberFormat="1" applyFont="1" applyFill="1" applyBorder="1" applyAlignment="1" applyProtection="1">
      <alignment horizontal="left" vertical="center"/>
      <protection hidden="1"/>
    </xf>
    <xf numFmtId="1" fontId="35" fillId="33" borderId="0" xfId="0" applyNumberFormat="1" applyFont="1" applyFill="1" applyAlignment="1" applyProtection="1">
      <alignment horizontal="left" wrapText="1"/>
      <protection hidden="1"/>
    </xf>
    <xf numFmtId="1" fontId="34" fillId="33" borderId="0" xfId="0" applyNumberFormat="1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wrapText="1"/>
    </xf>
    <xf numFmtId="1" fontId="93" fillId="0" borderId="10" xfId="0" applyNumberFormat="1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>
      <alignment horizontal="center" vertical="top" wrapText="1"/>
    </xf>
    <xf numFmtId="166" fontId="62" fillId="35" borderId="0" xfId="0" applyNumberFormat="1" applyFont="1" applyFill="1" applyAlignment="1" applyProtection="1">
      <alignment horizontal="center" wrapText="1"/>
      <protection locked="0"/>
    </xf>
    <xf numFmtId="1" fontId="60" fillId="33" borderId="0" xfId="0" applyNumberFormat="1" applyFont="1" applyFill="1" applyAlignment="1" applyProtection="1">
      <alignment horizontal="left"/>
      <protection hidden="1"/>
    </xf>
    <xf numFmtId="0" fontId="39" fillId="0" borderId="20" xfId="0" applyFont="1" applyBorder="1" applyProtection="1">
      <protection hidden="1"/>
    </xf>
    <xf numFmtId="2" fontId="39" fillId="0" borderId="20" xfId="0" applyNumberFormat="1" applyFont="1" applyBorder="1" applyProtection="1">
      <protection hidden="1"/>
    </xf>
    <xf numFmtId="0" fontId="40" fillId="0" borderId="20" xfId="0" applyFont="1" applyBorder="1" applyAlignment="1" applyProtection="1">
      <alignment horizontal="center" vertical="center"/>
      <protection hidden="1"/>
    </xf>
    <xf numFmtId="0" fontId="39" fillId="0" borderId="21" xfId="0" applyFont="1" applyBorder="1" applyAlignment="1" applyProtection="1">
      <alignment horizontal="left"/>
      <protection hidden="1"/>
    </xf>
    <xf numFmtId="0" fontId="39" fillId="0" borderId="22" xfId="0" applyFont="1" applyBorder="1" applyAlignment="1" applyProtection="1">
      <alignment horizontal="left"/>
      <protection hidden="1"/>
    </xf>
    <xf numFmtId="170" fontId="39" fillId="34" borderId="21" xfId="0" applyNumberFormat="1" applyFont="1" applyFill="1" applyBorder="1" applyAlignment="1" applyProtection="1">
      <alignment horizontal="center" vertical="center"/>
      <protection hidden="1"/>
    </xf>
    <xf numFmtId="0" fontId="39" fillId="34" borderId="23" xfId="0" applyFont="1" applyFill="1" applyBorder="1" applyAlignment="1" applyProtection="1">
      <alignment horizontal="center" vertical="center"/>
      <protection hidden="1"/>
    </xf>
    <xf numFmtId="0" fontId="39" fillId="34" borderId="22" xfId="0" applyFont="1" applyFill="1" applyBorder="1" applyAlignment="1" applyProtection="1">
      <alignment horizontal="center" vertical="center"/>
      <protection hidden="1"/>
    </xf>
    <xf numFmtId="0" fontId="82" fillId="0" borderId="0" xfId="124" applyFont="1" applyAlignment="1">
      <alignment horizontal="center" vertical="top"/>
    </xf>
    <xf numFmtId="0" fontId="41" fillId="0" borderId="0" xfId="124" applyAlignment="1">
      <alignment horizontal="center" vertical="top"/>
    </xf>
    <xf numFmtId="0" fontId="43" fillId="0" borderId="0" xfId="124" applyFont="1" applyAlignment="1">
      <alignment horizontal="left"/>
    </xf>
    <xf numFmtId="0" fontId="76" fillId="0" borderId="0" xfId="124" applyFont="1" applyAlignment="1">
      <alignment horizontal="center"/>
    </xf>
    <xf numFmtId="0" fontId="77" fillId="0" borderId="0" xfId="124" applyFont="1" applyAlignment="1">
      <alignment horizontal="center"/>
    </xf>
    <xf numFmtId="0" fontId="74" fillId="0" borderId="28" xfId="124" applyFont="1" applyBorder="1" applyAlignment="1" applyProtection="1">
      <alignment horizontal="left"/>
      <protection hidden="1"/>
    </xf>
    <xf numFmtId="0" fontId="74" fillId="0" borderId="0" xfId="124" applyFont="1" applyAlignment="1" applyProtection="1">
      <alignment horizontal="left"/>
      <protection hidden="1"/>
    </xf>
    <xf numFmtId="0" fontId="47" fillId="0" borderId="0" xfId="124" applyFont="1" applyAlignment="1">
      <alignment horizontal="right"/>
    </xf>
    <xf numFmtId="0" fontId="47" fillId="0" borderId="52" xfId="124" applyFont="1" applyBorder="1" applyAlignment="1">
      <alignment horizontal="right"/>
    </xf>
    <xf numFmtId="166" fontId="45" fillId="0" borderId="28" xfId="124" applyNumberFormat="1" applyFont="1" applyBorder="1" applyAlignment="1" applyProtection="1">
      <alignment horizontal="left"/>
      <protection hidden="1"/>
    </xf>
    <xf numFmtId="166" fontId="45" fillId="0" borderId="0" xfId="124" applyNumberFormat="1" applyFont="1" applyAlignment="1" applyProtection="1">
      <alignment horizontal="left"/>
      <protection hidden="1"/>
    </xf>
  </cellXfs>
  <cellStyles count="12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125" xr:uid="{00000000-0005-0000-0000-00001B000000}"/>
    <cellStyle name="Currency" xfId="1" builtinId="4"/>
    <cellStyle name="Currency 2" xfId="126" xr:uid="{00000000-0005-0000-0000-00001D000000}"/>
    <cellStyle name="Explanatory Text" xfId="17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/>
    <cellStyle name="Hyperlink 2" xfId="127" xr:uid="{00000000-0005-0000-0000-000075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24" xr:uid="{00000000-0005-0000-0000-00007A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67DA"/>
      <color rgb="FF00FF00"/>
      <color rgb="FFFFFF99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732741</xdr:colOff>
      <xdr:row>38</xdr:row>
      <xdr:rowOff>91835</xdr:rowOff>
    </xdr:from>
    <xdr:to>
      <xdr:col>4</xdr:col>
      <xdr:colOff>213264</xdr:colOff>
      <xdr:row>41</xdr:row>
      <xdr:rowOff>55542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191" y="13245860"/>
          <a:ext cx="4877388" cy="575212"/>
        </a:xfrm>
        <a:prstGeom prst="rect">
          <a:avLst/>
        </a:prstGeom>
      </xdr:spPr>
    </xdr:pic>
    <xdr:clientData/>
  </xdr:twoCellAnchor>
  <xdr:twoCellAnchor editAs="oneCell">
    <xdr:from>
      <xdr:col>1</xdr:col>
      <xdr:colOff>732068</xdr:colOff>
      <xdr:row>0</xdr:row>
      <xdr:rowOff>145902</xdr:rowOff>
    </xdr:from>
    <xdr:to>
      <xdr:col>4</xdr:col>
      <xdr:colOff>208651</xdr:colOff>
      <xdr:row>3</xdr:row>
      <xdr:rowOff>130564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340" y="145902"/>
          <a:ext cx="4741499" cy="596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1535502</xdr:colOff>
      <xdr:row>591</xdr:row>
      <xdr:rowOff>155276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1773" y="1777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591</xdr:row>
      <xdr:rowOff>155276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41940" y="93079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1126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41940" y="1810425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591</xdr:row>
      <xdr:rowOff>155276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441940" y="93079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1126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441940" y="1810425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1310454</xdr:colOff>
      <xdr:row>0</xdr:row>
      <xdr:rowOff>73080</xdr:rowOff>
    </xdr:from>
    <xdr:to>
      <xdr:col>3</xdr:col>
      <xdr:colOff>637503</xdr:colOff>
      <xdr:row>1</xdr:row>
      <xdr:rowOff>156094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882" y="73080"/>
          <a:ext cx="2119517" cy="243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318"/>
  <sheetViews>
    <sheetView showGridLines="0" tabSelected="1" showWhiteSpace="0" view="pageLayout" zoomScaleNormal="100" zoomScaleSheetLayoutView="67" workbookViewId="0">
      <selection activeCell="L76" sqref="L76"/>
    </sheetView>
  </sheetViews>
  <sheetFormatPr defaultColWidth="8.85546875" defaultRowHeight="15.75" x14ac:dyDescent="0.25"/>
  <cols>
    <col min="1" max="1" width="23.7109375" style="8" customWidth="1"/>
    <col min="2" max="2" width="52.28515625" style="2" customWidth="1"/>
    <col min="3" max="3" width="11.42578125" style="3" customWidth="1"/>
    <col min="4" max="4" width="11.5703125" style="4" customWidth="1"/>
    <col min="5" max="5" width="13.42578125" style="5" customWidth="1"/>
    <col min="6" max="6" width="12" style="5" customWidth="1"/>
    <col min="7" max="7" width="11.42578125" style="6" customWidth="1"/>
    <col min="8" max="16384" width="8.85546875" style="1"/>
  </cols>
  <sheetData>
    <row r="1" spans="1:7" x14ac:dyDescent="0.25">
      <c r="A1" s="11"/>
      <c r="B1" s="12"/>
      <c r="C1" s="13"/>
      <c r="D1" s="60"/>
      <c r="E1" s="61"/>
      <c r="F1" s="61"/>
      <c r="G1" s="62"/>
    </row>
    <row r="2" spans="1:7" x14ac:dyDescent="0.25">
      <c r="A2" s="9"/>
      <c r="B2" s="9"/>
      <c r="C2" s="9"/>
      <c r="D2" s="60"/>
      <c r="E2" s="9"/>
      <c r="F2" s="9"/>
      <c r="G2" s="9"/>
    </row>
    <row r="3" spans="1:7" x14ac:dyDescent="0.25">
      <c r="A3" s="10"/>
      <c r="B3" s="10"/>
      <c r="C3" s="10"/>
      <c r="D3" s="10"/>
      <c r="E3" s="10"/>
      <c r="F3" s="10"/>
      <c r="G3" s="10"/>
    </row>
    <row r="4" spans="1:7" ht="20.100000000000001" customHeight="1" x14ac:dyDescent="0.25">
      <c r="A4" s="9"/>
      <c r="B4" s="9"/>
      <c r="C4" s="9"/>
      <c r="D4" s="60"/>
      <c r="E4" s="9"/>
      <c r="F4" s="9"/>
      <c r="G4" s="9"/>
    </row>
    <row r="5" spans="1:7" ht="28.5" x14ac:dyDescent="0.45">
      <c r="A5" s="336" t="s">
        <v>132</v>
      </c>
      <c r="B5" s="336"/>
      <c r="C5" s="336"/>
      <c r="D5" s="336"/>
      <c r="E5" s="336"/>
      <c r="F5" s="336"/>
      <c r="G5" s="336"/>
    </row>
    <row r="6" spans="1:7" ht="23.25" x14ac:dyDescent="0.35">
      <c r="A6" s="337" t="s">
        <v>19</v>
      </c>
      <c r="B6" s="337"/>
      <c r="C6" s="337"/>
      <c r="D6" s="337"/>
      <c r="E6" s="337"/>
      <c r="F6" s="337"/>
      <c r="G6" s="337"/>
    </row>
    <row r="7" spans="1:7" ht="6.75" customHeight="1" x14ac:dyDescent="0.35">
      <c r="A7" s="156"/>
      <c r="B7" s="156"/>
      <c r="C7" s="156"/>
      <c r="D7" s="156"/>
      <c r="E7" s="156"/>
      <c r="F7" s="156"/>
      <c r="G7" s="156"/>
    </row>
    <row r="8" spans="1:7" ht="23.25" x14ac:dyDescent="0.35">
      <c r="A8" s="337" t="s">
        <v>38</v>
      </c>
      <c r="B8" s="337"/>
      <c r="C8" s="337"/>
      <c r="D8" s="337"/>
      <c r="E8" s="337"/>
      <c r="F8" s="337"/>
      <c r="G8" s="337"/>
    </row>
    <row r="9" spans="1:7" ht="23.25" x14ac:dyDescent="0.35">
      <c r="A9" s="337" t="s">
        <v>39</v>
      </c>
      <c r="B9" s="337"/>
      <c r="C9" s="337"/>
      <c r="D9" s="337"/>
      <c r="E9" s="337"/>
      <c r="F9" s="337"/>
      <c r="G9" s="337"/>
    </row>
    <row r="10" spans="1:7" x14ac:dyDescent="0.25">
      <c r="A10" s="11"/>
      <c r="B10" s="12"/>
      <c r="C10" s="13"/>
      <c r="D10" s="60"/>
      <c r="E10" s="61"/>
      <c r="F10" s="61"/>
      <c r="G10" s="62"/>
    </row>
    <row r="11" spans="1:7" ht="17.100000000000001" customHeight="1" x14ac:dyDescent="0.35">
      <c r="A11" s="156"/>
      <c r="B11" s="54"/>
      <c r="C11" s="156"/>
      <c r="D11" s="156"/>
      <c r="E11" s="156"/>
      <c r="F11" s="156"/>
      <c r="G11" s="156"/>
    </row>
    <row r="12" spans="1:7" ht="43.9" customHeight="1" x14ac:dyDescent="0.35">
      <c r="A12" s="338" t="s">
        <v>946</v>
      </c>
      <c r="B12" s="339"/>
      <c r="C12" s="339"/>
      <c r="D12" s="339"/>
      <c r="E12" s="339"/>
      <c r="F12" s="339"/>
      <c r="G12" s="339"/>
    </row>
    <row r="13" spans="1:7" x14ac:dyDescent="0.25">
      <c r="A13" s="67"/>
      <c r="B13" s="68"/>
      <c r="C13" s="68"/>
      <c r="D13" s="68"/>
      <c r="E13" s="68"/>
      <c r="F13" s="68"/>
      <c r="G13" s="68"/>
    </row>
    <row r="14" spans="1:7" x14ac:dyDescent="0.25">
      <c r="A14" s="11"/>
      <c r="B14" s="12"/>
      <c r="C14" s="13"/>
      <c r="D14" s="60"/>
      <c r="E14" s="61"/>
      <c r="F14" s="61"/>
      <c r="G14" s="62"/>
    </row>
    <row r="15" spans="1:7" ht="23.85" customHeight="1" x14ac:dyDescent="0.25">
      <c r="A15" s="324" t="s">
        <v>49</v>
      </c>
      <c r="B15" s="324"/>
      <c r="C15" s="324"/>
      <c r="D15" s="324"/>
      <c r="E15" s="324"/>
      <c r="F15" s="324"/>
      <c r="G15" s="324"/>
    </row>
    <row r="16" spans="1:7" s="69" customFormat="1" ht="12.75" x14ac:dyDescent="0.2">
      <c r="A16" s="324"/>
      <c r="B16" s="324"/>
      <c r="C16" s="324"/>
      <c r="D16" s="324"/>
      <c r="E16" s="324"/>
      <c r="F16" s="324"/>
      <c r="G16" s="324"/>
    </row>
    <row r="17" spans="1:7" ht="48.95" customHeight="1" x14ac:dyDescent="0.35">
      <c r="A17" s="325" t="s">
        <v>108</v>
      </c>
      <c r="B17" s="325"/>
      <c r="C17" s="325"/>
      <c r="D17" s="325"/>
      <c r="E17" s="325"/>
      <c r="F17" s="325"/>
      <c r="G17" s="325"/>
    </row>
    <row r="18" spans="1:7" ht="48.95" customHeight="1" x14ac:dyDescent="0.35">
      <c r="A18" s="325" t="s">
        <v>61</v>
      </c>
      <c r="B18" s="325"/>
      <c r="C18" s="325"/>
      <c r="D18" s="325"/>
      <c r="E18" s="325"/>
      <c r="F18" s="325"/>
      <c r="G18" s="325"/>
    </row>
    <row r="19" spans="1:7" ht="48.95" customHeight="1" x14ac:dyDescent="0.35">
      <c r="A19" s="325" t="s">
        <v>110</v>
      </c>
      <c r="B19" s="325"/>
      <c r="C19" s="325"/>
      <c r="D19" s="325"/>
      <c r="E19" s="325"/>
      <c r="F19" s="325"/>
      <c r="G19" s="325"/>
    </row>
    <row r="20" spans="1:7" s="9" customFormat="1" ht="49.15" customHeight="1" x14ac:dyDescent="0.35">
      <c r="A20" s="325" t="s">
        <v>109</v>
      </c>
      <c r="B20" s="325"/>
      <c r="C20" s="325"/>
      <c r="D20" s="325"/>
      <c r="E20" s="325"/>
      <c r="F20" s="325"/>
      <c r="G20" s="325"/>
    </row>
    <row r="21" spans="1:7" ht="68.45" customHeight="1" x14ac:dyDescent="0.35">
      <c r="A21" s="325" t="s">
        <v>137</v>
      </c>
      <c r="B21" s="325"/>
      <c r="C21" s="325"/>
      <c r="D21" s="325"/>
      <c r="E21" s="325"/>
      <c r="F21" s="325"/>
      <c r="G21" s="325"/>
    </row>
    <row r="22" spans="1:7" ht="49.15" customHeight="1" x14ac:dyDescent="0.35">
      <c r="A22" s="325" t="s">
        <v>133</v>
      </c>
      <c r="B22" s="325"/>
      <c r="C22" s="325"/>
      <c r="D22" s="325"/>
      <c r="E22" s="325"/>
      <c r="F22" s="325"/>
      <c r="G22" s="325"/>
    </row>
    <row r="23" spans="1:7" s="74" customFormat="1" ht="12" x14ac:dyDescent="0.2">
      <c r="A23" s="70"/>
      <c r="B23" s="71"/>
      <c r="C23" s="72"/>
      <c r="D23" s="246"/>
      <c r="E23" s="72"/>
      <c r="F23" s="72"/>
      <c r="G23" s="73"/>
    </row>
    <row r="24" spans="1:7" x14ac:dyDescent="0.25">
      <c r="A24" s="75"/>
      <c r="B24" s="76"/>
      <c r="C24" s="77"/>
      <c r="D24" s="78"/>
      <c r="E24" s="79"/>
      <c r="F24" s="79"/>
      <c r="G24" s="79"/>
    </row>
    <row r="25" spans="1:7" ht="23.85" customHeight="1" x14ac:dyDescent="0.25">
      <c r="A25" s="324" t="s">
        <v>62</v>
      </c>
      <c r="B25" s="324"/>
      <c r="C25" s="324"/>
      <c r="D25" s="324"/>
      <c r="E25" s="324"/>
      <c r="F25" s="324"/>
      <c r="G25" s="324"/>
    </row>
    <row r="26" spans="1:7" x14ac:dyDescent="0.25">
      <c r="A26" s="324"/>
      <c r="B26" s="324"/>
      <c r="C26" s="324"/>
      <c r="D26" s="324"/>
      <c r="E26" s="324"/>
      <c r="F26" s="324"/>
      <c r="G26" s="324"/>
    </row>
    <row r="27" spans="1:7" ht="48.95" customHeight="1" x14ac:dyDescent="0.35">
      <c r="A27" s="333" t="s">
        <v>113</v>
      </c>
      <c r="B27" s="334"/>
      <c r="C27" s="334"/>
      <c r="D27" s="334"/>
      <c r="E27" s="334"/>
      <c r="F27" s="334"/>
      <c r="G27" s="334"/>
    </row>
    <row r="28" spans="1:7" s="81" customFormat="1" ht="11.25" x14ac:dyDescent="0.2">
      <c r="A28" s="80"/>
      <c r="B28" s="80"/>
      <c r="C28" s="80"/>
      <c r="D28" s="247"/>
      <c r="E28" s="80"/>
      <c r="F28" s="80"/>
      <c r="G28" s="80"/>
    </row>
    <row r="29" spans="1:7" ht="48.95" customHeight="1" x14ac:dyDescent="0.35">
      <c r="A29" s="333" t="s">
        <v>111</v>
      </c>
      <c r="B29" s="334"/>
      <c r="C29" s="334"/>
      <c r="D29" s="334"/>
      <c r="E29" s="334"/>
      <c r="F29" s="334"/>
      <c r="G29" s="334"/>
    </row>
    <row r="30" spans="1:7" s="81" customFormat="1" ht="11.25" x14ac:dyDescent="0.2">
      <c r="A30" s="80"/>
      <c r="B30" s="80"/>
      <c r="C30" s="80"/>
      <c r="D30" s="247"/>
      <c r="E30" s="80"/>
      <c r="F30" s="80"/>
      <c r="G30" s="80"/>
    </row>
    <row r="31" spans="1:7" ht="48.95" customHeight="1" x14ac:dyDescent="0.25">
      <c r="A31" s="335" t="s">
        <v>112</v>
      </c>
      <c r="B31" s="335"/>
      <c r="C31" s="335"/>
      <c r="D31" s="335"/>
      <c r="E31" s="335"/>
      <c r="F31" s="335"/>
      <c r="G31" s="335"/>
    </row>
    <row r="32" spans="1:7" x14ac:dyDescent="0.25">
      <c r="A32" s="223"/>
      <c r="B32" s="223"/>
      <c r="C32" s="224"/>
      <c r="D32" s="248"/>
      <c r="E32" s="224"/>
      <c r="F32" s="224"/>
      <c r="G32" s="224"/>
    </row>
    <row r="33" spans="1:7" ht="57.75" customHeight="1" x14ac:dyDescent="0.35">
      <c r="A33" s="332"/>
      <c r="B33" s="332"/>
      <c r="C33" s="332"/>
      <c r="D33" s="332"/>
      <c r="E33" s="332"/>
      <c r="F33" s="332"/>
      <c r="G33" s="332"/>
    </row>
    <row r="34" spans="1:7" x14ac:dyDescent="0.25">
      <c r="A34" s="225"/>
      <c r="B34" s="181"/>
      <c r="C34" s="55"/>
      <c r="D34" s="60"/>
      <c r="E34" s="55"/>
      <c r="F34" s="226"/>
      <c r="G34" s="226"/>
    </row>
    <row r="35" spans="1:7" ht="55.5" customHeight="1" x14ac:dyDescent="0.35">
      <c r="A35" s="332"/>
      <c r="B35" s="332"/>
      <c r="C35" s="332"/>
      <c r="D35" s="332"/>
      <c r="E35" s="332"/>
      <c r="F35" s="332"/>
      <c r="G35" s="332"/>
    </row>
    <row r="36" spans="1:7" x14ac:dyDescent="0.25">
      <c r="A36" s="12"/>
      <c r="B36" s="82"/>
      <c r="C36" s="9"/>
      <c r="D36" s="249"/>
      <c r="E36" s="9"/>
      <c r="F36" s="83"/>
      <c r="G36" s="83"/>
    </row>
    <row r="37" spans="1:7" x14ac:dyDescent="0.25">
      <c r="A37" s="12"/>
      <c r="B37" s="82"/>
      <c r="C37" s="9"/>
      <c r="D37" s="249"/>
      <c r="E37" s="9"/>
      <c r="F37" s="83"/>
      <c r="G37" s="83"/>
    </row>
    <row r="38" spans="1:7" x14ac:dyDescent="0.25">
      <c r="A38" s="12"/>
      <c r="B38" s="82"/>
      <c r="C38" s="9"/>
      <c r="D38" s="249"/>
      <c r="E38" s="9"/>
      <c r="F38" s="83"/>
      <c r="G38" s="83"/>
    </row>
    <row r="39" spans="1:7" x14ac:dyDescent="0.25">
      <c r="D39" s="178"/>
      <c r="F39" s="326"/>
      <c r="G39" s="327"/>
    </row>
    <row r="40" spans="1:7" x14ac:dyDescent="0.25">
      <c r="A40" s="9"/>
      <c r="B40" s="100" t="str">
        <f>IF(branch="Calgary","AB",IF(branch="Surrey","BC",IF(branch="Saskatoon","SK",IF(branch="Moncton","NB",IF(OR(branch="Toronto",branch="Brockville"),"ON")))))</f>
        <v>ON</v>
      </c>
      <c r="C40" s="101">
        <f>IF(province="AB",1.05,IF(province="BC",1.12,IF(province="NB",1.15,IF(province="SK",1.11,IF(province="ON",1.13)))))</f>
        <v>1.1299999999999999</v>
      </c>
      <c r="D40" s="100">
        <v>0.05</v>
      </c>
      <c r="E40" s="9"/>
      <c r="F40" s="328"/>
      <c r="G40" s="329"/>
    </row>
    <row r="41" spans="1:7" x14ac:dyDescent="0.25">
      <c r="A41" s="68"/>
      <c r="B41" s="163"/>
      <c r="C41" s="163"/>
      <c r="D41" s="163"/>
      <c r="E41" s="68"/>
      <c r="F41" s="330"/>
      <c r="G41" s="331"/>
    </row>
    <row r="42" spans="1:7" ht="11.1" customHeight="1" x14ac:dyDescent="0.25">
      <c r="A42" s="9"/>
      <c r="B42" s="9"/>
      <c r="C42" s="9"/>
      <c r="D42" s="249"/>
      <c r="E42" s="9"/>
      <c r="F42" s="9"/>
      <c r="G42" s="9"/>
    </row>
    <row r="43" spans="1:7" ht="26.25" x14ac:dyDescent="0.4">
      <c r="A43" s="340" t="s">
        <v>132</v>
      </c>
      <c r="B43" s="340"/>
      <c r="C43" s="340"/>
      <c r="D43" s="340"/>
      <c r="E43" s="340"/>
      <c r="F43" s="340"/>
      <c r="G43" s="340"/>
    </row>
    <row r="44" spans="1:7" ht="53.1" customHeight="1" x14ac:dyDescent="0.35">
      <c r="A44" s="338" t="s">
        <v>946</v>
      </c>
      <c r="B44" s="339"/>
      <c r="C44" s="339"/>
      <c r="D44" s="339"/>
      <c r="E44" s="339"/>
      <c r="F44" s="339"/>
      <c r="G44" s="339"/>
    </row>
    <row r="46" spans="1:7" s="96" customFormat="1" ht="22.9" customHeight="1" x14ac:dyDescent="0.25">
      <c r="A46" s="342" t="s">
        <v>57</v>
      </c>
      <c r="B46" s="342"/>
      <c r="C46" s="342"/>
      <c r="D46" s="342"/>
      <c r="E46" s="342"/>
      <c r="F46" s="342"/>
      <c r="G46" s="342"/>
    </row>
    <row r="47" spans="1:7" ht="33" customHeight="1" x14ac:dyDescent="0.35">
      <c r="A47" s="345"/>
      <c r="B47" s="345"/>
      <c r="C47" s="88"/>
      <c r="D47" s="343"/>
      <c r="E47" s="343"/>
      <c r="F47" s="343"/>
      <c r="G47" s="1"/>
    </row>
    <row r="48" spans="1:7" ht="20.100000000000001" customHeight="1" x14ac:dyDescent="0.25">
      <c r="A48" s="344" t="s">
        <v>116</v>
      </c>
      <c r="B48" s="344"/>
      <c r="C48" s="90"/>
      <c r="D48" s="346" t="s">
        <v>115</v>
      </c>
      <c r="E48" s="346"/>
      <c r="F48" s="346"/>
      <c r="G48" s="92"/>
    </row>
    <row r="49" spans="1:7" ht="24.95" customHeight="1" x14ac:dyDescent="0.35">
      <c r="A49" s="169"/>
      <c r="B49" s="90"/>
      <c r="D49" s="250"/>
      <c r="F49" s="1"/>
      <c r="G49" s="1"/>
    </row>
    <row r="50" spans="1:7" ht="18.75" x14ac:dyDescent="0.25">
      <c r="A50" s="182" t="s">
        <v>65</v>
      </c>
      <c r="B50" s="90"/>
      <c r="F50" s="91"/>
      <c r="G50" s="91"/>
    </row>
    <row r="51" spans="1:7" ht="29.1" customHeight="1" x14ac:dyDescent="0.35">
      <c r="A51" s="348"/>
      <c r="B51" s="348"/>
      <c r="C51" s="89"/>
      <c r="D51" s="350"/>
      <c r="E51" s="350"/>
      <c r="F51" s="91"/>
      <c r="G51" s="91"/>
    </row>
    <row r="52" spans="1:7" ht="18.75" x14ac:dyDescent="0.25">
      <c r="A52" s="347" t="s">
        <v>66</v>
      </c>
      <c r="B52" s="347"/>
      <c r="C52" s="88"/>
      <c r="D52" s="251" t="s">
        <v>67</v>
      </c>
      <c r="E52" s="89"/>
      <c r="F52" s="88"/>
      <c r="G52" s="88"/>
    </row>
    <row r="53" spans="1:7" ht="29.1" customHeight="1" x14ac:dyDescent="0.35">
      <c r="A53" s="128"/>
      <c r="B53" s="129"/>
      <c r="C53" s="351"/>
      <c r="D53" s="351"/>
      <c r="E53" s="88"/>
      <c r="F53" s="88"/>
      <c r="G53" s="88"/>
    </row>
    <row r="54" spans="1:7" x14ac:dyDescent="0.25">
      <c r="A54" s="126" t="s">
        <v>69</v>
      </c>
      <c r="B54" s="127" t="s">
        <v>68</v>
      </c>
      <c r="C54" s="349" t="s">
        <v>70</v>
      </c>
      <c r="D54" s="349"/>
      <c r="E54" s="349"/>
      <c r="F54" s="1"/>
      <c r="G54" s="1"/>
    </row>
    <row r="55" spans="1:7" ht="18.75" x14ac:dyDescent="0.3">
      <c r="A55" s="341"/>
      <c r="B55" s="341"/>
      <c r="C55" s="341"/>
      <c r="D55" s="341"/>
      <c r="E55" s="341"/>
      <c r="F55" s="341"/>
      <c r="G55" s="341"/>
    </row>
    <row r="56" spans="1:7" s="96" customFormat="1" ht="22.9" customHeight="1" x14ac:dyDescent="0.25">
      <c r="A56" s="352" t="s">
        <v>58</v>
      </c>
      <c r="B56" s="352"/>
      <c r="C56" s="352"/>
      <c r="D56" s="352"/>
      <c r="E56" s="352"/>
      <c r="F56" s="352"/>
      <c r="G56" s="352"/>
    </row>
    <row r="57" spans="1:7" ht="60.95" customHeight="1" x14ac:dyDescent="0.25">
      <c r="A57" s="183" t="s">
        <v>59</v>
      </c>
      <c r="B57" s="209" t="s">
        <v>107</v>
      </c>
      <c r="C57" s="356" t="str">
        <f>IF(delivery="Curbside Pickup at Warehouse / Cueillette à l'auto à l'entrepôt","Curbside Pickup at Warehouse is FREE / La cueillette à l'auto à l'entrepôt est gratuite",IF(delivery="Ship to School / Livraison à l’école","Shipping and Handling is $10 per order / Des frais de livraison et de manutention de 10 $ seront ajoutés à chaque commande.",IF(delivery="Ship to school (Scholastic Dollars Redemption) / Livraison à domicile (Utiliser les dollars Scholastic)","Free shipping ONLY for Scholastic Dollars redemption orders / Livraison gratuite UNIQUEMENT pour les commandes payées à l’aide des dollar Scholastic","")))</f>
        <v/>
      </c>
      <c r="D57" s="356"/>
      <c r="E57" s="356"/>
      <c r="F57" s="356"/>
      <c r="G57" s="356"/>
    </row>
    <row r="58" spans="1:7" ht="30.2" customHeight="1" x14ac:dyDescent="0.35">
      <c r="A58" s="155"/>
      <c r="B58" s="93"/>
      <c r="C58" s="93"/>
      <c r="D58" s="252"/>
      <c r="E58" s="93"/>
      <c r="F58" s="93"/>
      <c r="G58" s="93"/>
    </row>
    <row r="59" spans="1:7" ht="18.75" x14ac:dyDescent="0.25">
      <c r="A59" s="130" t="s">
        <v>71</v>
      </c>
      <c r="B59" s="1"/>
      <c r="C59" s="93"/>
      <c r="D59" s="252"/>
      <c r="E59" s="93"/>
      <c r="F59" s="93"/>
      <c r="G59" s="93"/>
    </row>
    <row r="60" spans="1:7" ht="24.95" customHeight="1" x14ac:dyDescent="0.35">
      <c r="A60" s="131"/>
      <c r="B60" s="132"/>
      <c r="C60" s="1"/>
      <c r="D60" s="358"/>
      <c r="E60" s="358"/>
      <c r="F60" s="358"/>
      <c r="G60" s="94"/>
    </row>
    <row r="61" spans="1:7" x14ac:dyDescent="0.25">
      <c r="A61" s="130" t="s">
        <v>72</v>
      </c>
      <c r="B61" s="1"/>
      <c r="C61" s="1"/>
      <c r="D61" s="357" t="s">
        <v>73</v>
      </c>
      <c r="E61" s="357"/>
      <c r="F61" s="357"/>
      <c r="G61" s="1"/>
    </row>
    <row r="62" spans="1:7" ht="18.75" x14ac:dyDescent="0.3">
      <c r="A62" s="341"/>
      <c r="B62" s="341"/>
      <c r="C62" s="341"/>
      <c r="D62" s="341"/>
      <c r="E62" s="341"/>
      <c r="F62" s="341"/>
      <c r="G62" s="341"/>
    </row>
    <row r="63" spans="1:7" ht="22.9" customHeight="1" x14ac:dyDescent="0.35">
      <c r="A63" s="359" t="s">
        <v>60</v>
      </c>
      <c r="B63" s="359"/>
      <c r="C63" s="359"/>
      <c r="D63" s="359"/>
      <c r="E63" s="359"/>
      <c r="F63" s="359"/>
      <c r="G63" s="359"/>
    </row>
    <row r="64" spans="1:7" hidden="1" x14ac:dyDescent="0.25">
      <c r="A64" s="7" t="s">
        <v>539</v>
      </c>
      <c r="B64" s="95" t="s">
        <v>6</v>
      </c>
      <c r="C64" s="355"/>
      <c r="D64" s="355"/>
      <c r="E64" s="355"/>
      <c r="F64" s="355"/>
      <c r="G64" s="355"/>
    </row>
    <row r="65" spans="1:7" ht="35.65" customHeight="1" x14ac:dyDescent="0.35">
      <c r="A65" s="353" t="s">
        <v>32</v>
      </c>
      <c r="B65" s="354"/>
      <c r="C65" s="354"/>
      <c r="D65" s="354"/>
      <c r="E65" s="354"/>
      <c r="F65" s="354"/>
      <c r="G65" s="354"/>
    </row>
    <row r="66" spans="1:7" ht="16.350000000000001" customHeight="1" x14ac:dyDescent="0.25">
      <c r="A66" s="296" t="s">
        <v>50</v>
      </c>
      <c r="B66" s="299" t="s">
        <v>107</v>
      </c>
      <c r="C66" s="309" t="str">
        <f>IF(payment="Scholastic Dollars Redemption / Utiliser les dollars Scholastic","50% discount is not applicable on Scholastic Dollars Redemption Orders /Merci de noter que la réduction de 50 % ne s'applique pas sur les commandes utilisant les dollars Scholastic.",IF(payment="Credit card (VISA/Mastercard/AMEX) / Carte de crédit (VISA/Mastercard/AMEX)","You will be contacted for payment details / Nous vous contacterons pour fournir les instructions de paiement.",IF(payment="Invoice School / Facturer à l'école","Order will be shipped after payment has been received / La commande sera expédiée une fois le paiement reçu.",IF(payment="&lt;Click here and use drop-down arrow to select&gt; / &lt;Cliquez ici et utilisez la flèche de menu déroulant pour faire un choix&gt;","You MUST select a payment method to get Order Summary to populate after selecting quantities / Vous DEVEZ choisir un moyen de paiement pour que le récapitulatif de la commande se remplisse après avoir sélectionné les quantités.",IF(OR(payment="Invoice School using Purchase Order / Facturer à l'école avec un bon de commande",payment="Invoice School Board using Purchase Order / Facturer au conseil scolaire avec un bon de commande"),"Purchase Order number must be provided for order to be shipped / Le numéro de bon de commande doit être fourni afin que la commande soit expédiée.")))))</f>
        <v>You MUST select a payment method to get Order Summary to populate after selecting quantities / Vous DEVEZ choisir un moyen de paiement pour que le récapitulatif de la commande se remplisse après avoir sélectionné les quantités.</v>
      </c>
      <c r="D66" s="310"/>
      <c r="E66" s="310"/>
      <c r="F66" s="310"/>
      <c r="G66" s="311"/>
    </row>
    <row r="67" spans="1:7" ht="15.95" customHeight="1" x14ac:dyDescent="0.25">
      <c r="A67" s="297"/>
      <c r="B67" s="300"/>
      <c r="C67" s="312"/>
      <c r="D67" s="313"/>
      <c r="E67" s="313"/>
      <c r="F67" s="313"/>
      <c r="G67" s="314"/>
    </row>
    <row r="68" spans="1:7" ht="61.9" customHeight="1" x14ac:dyDescent="0.25">
      <c r="A68" s="298"/>
      <c r="B68" s="301"/>
      <c r="C68" s="315"/>
      <c r="D68" s="316"/>
      <c r="E68" s="316"/>
      <c r="F68" s="316"/>
      <c r="G68" s="317"/>
    </row>
    <row r="69" spans="1:7" ht="49.9" customHeight="1" x14ac:dyDescent="0.25">
      <c r="A69" s="170" t="str">
        <f>IF(OR(payment="Invoice School using Purchase Order / Facturer à l'école avec un bon de commande",payment="Invoice School Board using Purchase Order / Facturer au conseil scolaire avec un bon de commande"),"&lt;Enter P.O Number here&gt; / &lt;Inscrivez le numéro de la commande ici&gt;","&lt;Leave blank&gt; / Ne rien inscrire")</f>
        <v>&lt;Leave blank&gt; / Ne rien inscrire</v>
      </c>
      <c r="B69" s="102"/>
      <c r="C69" s="305" t="str">
        <f>IF(payment="Invoice School Board using Purchase Order / Facturer au conseil scolaire avec un bon de commande","&lt;Enter School Board name here&gt; / &lt;Inscrivez le nom de la commission scolaire ici", "&lt;Leave blank&gt; / Ne rien inscrire")</f>
        <v>&lt;Leave blank&gt; / Ne rien inscrire</v>
      </c>
      <c r="D69" s="305"/>
      <c r="E69" s="305"/>
      <c r="F69" s="305"/>
      <c r="G69" s="305"/>
    </row>
    <row r="70" spans="1:7" ht="21.2" customHeight="1" thickBot="1" x14ac:dyDescent="0.3">
      <c r="A70" s="180" t="str">
        <f>IF(OR(payment="Invoice School using Purchase Order / Facturer à l'école avec un bon de commande",payment="Invoice School Board using Purchase Order / Facturer au conseil scolaire avec un bon de commande"),"P/O Number / Numéro de bon de commande"," ")</f>
        <v xml:space="preserve"> </v>
      </c>
      <c r="B70" s="102"/>
      <c r="C70" s="321" t="str">
        <f>IF(payment="Invoice School Board using Purchase Order / Facturer au conseil scolaire avec un bon de commande","School Board Name / Nom du conseil scolaire", "")</f>
        <v/>
      </c>
      <c r="D70" s="321"/>
      <c r="E70" s="321"/>
      <c r="F70" s="321"/>
      <c r="G70" s="321"/>
    </row>
    <row r="71" spans="1:7" ht="21.2" customHeight="1" x14ac:dyDescent="0.35">
      <c r="A71" s="1"/>
      <c r="B71" s="306" t="s">
        <v>37</v>
      </c>
      <c r="C71" s="307"/>
      <c r="D71" s="307"/>
      <c r="E71" s="308"/>
      <c r="F71" s="56"/>
      <c r="G71" s="139"/>
    </row>
    <row r="72" spans="1:7" ht="20.100000000000001" customHeight="1" x14ac:dyDescent="0.25">
      <c r="A72" s="99"/>
      <c r="B72" s="303" t="s">
        <v>104</v>
      </c>
      <c r="C72" s="304"/>
      <c r="D72" s="304"/>
      <c r="E72" s="84" t="str">
        <f>IF(OR(AND(delivery="&lt;Click here and use drop-down arrow to select&gt; / &lt;Cliquez ici et utilisez la flèche de menu déroulant pour faire un choix&gt;", payment="&lt;Click here and use drop-down arrow to select&gt; / &lt;Cliquez ici et utilisez la flèche de menu déroulant pour faire un choix&gt;"),payment="&lt;Click here and use drop-down arrow to select&gt; / &lt;Cliquez ici et utilisez la flèche de menu déroulant pour faire un choix&gt;",SUMPRODUCT(G83:G9720)=0),"",SUMPRODUCT(G83:G9720))</f>
        <v/>
      </c>
      <c r="F72" s="140"/>
      <c r="G72" s="139"/>
    </row>
    <row r="73" spans="1:7" ht="20.100000000000001" customHeight="1" x14ac:dyDescent="0.25">
      <c r="A73" s="99"/>
      <c r="B73" s="294" t="s">
        <v>63</v>
      </c>
      <c r="C73" s="295"/>
      <c r="D73" s="295"/>
      <c r="E73" s="86" t="str">
        <f>IF(payment="Scholastic Dollars Redemption / Utiliser les dollars Scholastic","",(IF(payment="&lt;Click here and use drop-down arrow to select&gt; / &lt;Cliquez ici et utilisez la flèche de menu déroulant pour faire un choix&gt;","",(IF(AND(amount="",OR(payment="&lt;Click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commande")),"",amount/2)))))</f>
        <v/>
      </c>
      <c r="F73" s="164"/>
      <c r="G73" s="164"/>
    </row>
    <row r="74" spans="1:7" ht="18.600000000000001" hidden="1" customHeight="1" x14ac:dyDescent="0.25">
      <c r="A74" s="136"/>
      <c r="B74" s="85" t="s">
        <v>7</v>
      </c>
      <c r="C74" s="58"/>
      <c r="D74" s="253"/>
      <c r="E74" s="86" t="str">
        <f>IFERROR(IF(payment="Scholastic Dollars Redemption / Utiliser les dollars Scholastic",amount,IF(payment="&lt;select one&gt; / &lt;choisissez une option&gt;","",IF(AND(amount="",OR(payment="&lt;select one&gt; / &lt;choisissez une option&gt;",payment=" Credit card (VISA/Mastercard/AMEX) / Carte de crédit (VISA/Mastercard/AMEX)",payment="Invoice School using Purchase Order / Facturer à l'école avec un bon de commande ",payment=" Invoice School / Facturer à l'école ",payment="Invoice School Board using Purchase Order / Facturer au conseil scolaire avec un bon de commande ")),"",amount/2))),"")</f>
        <v/>
      </c>
      <c r="F74" s="165"/>
      <c r="G74" s="164"/>
    </row>
    <row r="75" spans="1:7" ht="20.100000000000001" customHeight="1" x14ac:dyDescent="0.25">
      <c r="A75" s="137"/>
      <c r="B75" s="294" t="s">
        <v>64</v>
      </c>
      <c r="C75" s="295"/>
      <c r="D75" s="295"/>
      <c r="E75" s="86">
        <f>IF(AND(delivery&lt;&gt;"Curbside Pickup at Warehouse / Cueillette à l'auto à l'entrepôt",payment&lt;&gt;"Scholastic Dollars Redemption / Utiliser les dollars Scholastic"),10,"")</f>
        <v>10</v>
      </c>
      <c r="F75" s="164"/>
      <c r="G75" s="164"/>
    </row>
    <row r="76" spans="1:7" ht="20.100000000000001" customHeight="1" thickBot="1" x14ac:dyDescent="0.3">
      <c r="A76" s="138"/>
      <c r="B76" s="322" t="s">
        <v>105</v>
      </c>
      <c r="C76" s="323"/>
      <c r="D76" s="323"/>
      <c r="E76" s="87" t="str">
        <f>IF(payment="&lt;Click here and use drop-down arrow to select&gt; / &lt;Cliquez ici et utilisez la flèche de menu déroulant pour faire un choix&gt;","",IF(AND(delivery="&lt;Click here and use drop-down arrow to select&gt; / &lt;Cliquez ici et utilisez la flèche de menu déroulant pour faire un choix&gt;",OR(payment="&lt;Click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commande")),"",IF(payment="Scholastic Dollars Redemption / Utiliser les dollars Scholastic",subtotal,IF(AND(delivery="Curbside Pickup at Warehouse / Cueillette à l'auto à l'entrepôt",OR(payment="&lt;Click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commande")),subtotal,(IF(AND(amount="",OR(payment="&lt;Click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commande")),"",subtotal+shiphandle))))))</f>
        <v/>
      </c>
      <c r="F76" s="166"/>
      <c r="G76" s="167"/>
    </row>
    <row r="77" spans="1:7" ht="20.100000000000001" hidden="1" customHeight="1" x14ac:dyDescent="0.25">
      <c r="A77" s="1"/>
      <c r="B77" s="320" t="str">
        <f>IF(payment="Scholastic Dollars Redemption / Utiliser les dollars Scholastic","",(IF(AND(amount="",OR(payment="&lt;Click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commande")),"GST on Shipping &amp; Handling","GST (included in price) / TPS (incluse dans le prix)")))</f>
        <v>GST on Shipping &amp; Handling</v>
      </c>
      <c r="C77" s="320"/>
      <c r="D77" s="320"/>
      <c r="E77" s="179">
        <f>IFERROR(IF(payment="Scholastic Dollars Redemption / Utiliser les dollars Scholastic","",(IF(payment="&lt;Click here and use drop-down arrow to select&gt; / &lt;Cliquez ici et utilisez la flèche de menu déroulant pour faire un choix&gt;",shiphandle*gstrate,(IF(AND(amount="",OR(payment="&lt;Click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commande")),shiphandle*gstrate,final_due*gstrate))))),"")</f>
        <v>0.5</v>
      </c>
      <c r="F77" s="164"/>
      <c r="G77" s="164"/>
    </row>
    <row r="78" spans="1:7" ht="18" customHeight="1" x14ac:dyDescent="0.25">
      <c r="A78" s="318" t="s">
        <v>74</v>
      </c>
      <c r="B78" s="318"/>
      <c r="C78" s="318"/>
      <c r="D78" s="318"/>
      <c r="E78" s="318"/>
      <c r="F78" s="318"/>
      <c r="G78" s="318"/>
    </row>
    <row r="79" spans="1:7" ht="13.9" customHeight="1" x14ac:dyDescent="0.25">
      <c r="A79" s="319"/>
      <c r="B79" s="319"/>
      <c r="C79" s="319"/>
      <c r="D79" s="319"/>
      <c r="E79" s="319"/>
      <c r="F79" s="319"/>
      <c r="G79" s="319"/>
    </row>
    <row r="80" spans="1:7" ht="18" customHeight="1" x14ac:dyDescent="0.25">
      <c r="A80" s="302" t="s">
        <v>8</v>
      </c>
      <c r="B80" s="302"/>
      <c r="C80" s="302"/>
      <c r="D80" s="302"/>
      <c r="E80" s="302"/>
      <c r="F80" s="302"/>
      <c r="G80" s="302"/>
    </row>
    <row r="81" spans="1:7" ht="22.7" customHeight="1" x14ac:dyDescent="0.25">
      <c r="A81" s="14" t="s">
        <v>75</v>
      </c>
      <c r="B81" s="97"/>
      <c r="C81" s="275" t="s">
        <v>540</v>
      </c>
      <c r="D81" s="276"/>
      <c r="E81" s="277"/>
      <c r="F81" s="278"/>
      <c r="G81" s="279"/>
    </row>
    <row r="82" spans="1:7" ht="28.15" customHeight="1" thickBot="1" x14ac:dyDescent="0.3">
      <c r="A82" s="14" t="s">
        <v>76</v>
      </c>
      <c r="B82" s="98"/>
      <c r="C82" s="15" t="s">
        <v>9</v>
      </c>
      <c r="D82" s="254"/>
      <c r="E82" s="133" t="s">
        <v>10</v>
      </c>
      <c r="F82" s="133"/>
      <c r="G82" s="133"/>
    </row>
    <row r="83" spans="1:7" s="7" customFormat="1" ht="73.150000000000006" customHeight="1" thickTop="1" thickBot="1" x14ac:dyDescent="0.3">
      <c r="A83" s="157" t="s">
        <v>16</v>
      </c>
      <c r="B83" s="65" t="s">
        <v>15</v>
      </c>
      <c r="C83" s="66" t="s">
        <v>1</v>
      </c>
      <c r="D83" s="158" t="s">
        <v>2</v>
      </c>
      <c r="E83" s="159" t="s">
        <v>3</v>
      </c>
      <c r="F83" s="160" t="s">
        <v>4</v>
      </c>
      <c r="G83" s="59" t="s">
        <v>5</v>
      </c>
    </row>
    <row r="84" spans="1:7" ht="21.2" customHeight="1" x14ac:dyDescent="0.3">
      <c r="A84" s="190" t="s">
        <v>1363</v>
      </c>
      <c r="B84" s="191" t="s">
        <v>1361</v>
      </c>
      <c r="C84" s="192" t="s">
        <v>125</v>
      </c>
      <c r="D84" s="193"/>
      <c r="E84" s="194">
        <v>25</v>
      </c>
      <c r="F84" s="63"/>
      <c r="G84" s="195">
        <f>+F84*E84</f>
        <v>0</v>
      </c>
    </row>
    <row r="85" spans="1:7" ht="21.2" customHeight="1" x14ac:dyDescent="0.25">
      <c r="A85" s="184">
        <v>9781338741049</v>
      </c>
      <c r="B85" s="201" t="s">
        <v>1057</v>
      </c>
      <c r="C85" s="211"/>
      <c r="D85" s="212"/>
      <c r="E85" s="212"/>
      <c r="F85" s="213"/>
      <c r="G85" s="220"/>
    </row>
    <row r="86" spans="1:7" ht="21.2" customHeight="1" x14ac:dyDescent="0.25">
      <c r="A86" s="184">
        <v>9781338741056</v>
      </c>
      <c r="B86" s="201" t="s">
        <v>1056</v>
      </c>
      <c r="C86" s="242"/>
      <c r="D86" s="215"/>
      <c r="E86" s="215"/>
      <c r="F86" s="216"/>
      <c r="G86" s="221"/>
    </row>
    <row r="87" spans="1:7" ht="21.2" customHeight="1" x14ac:dyDescent="0.25">
      <c r="A87" s="184">
        <v>9781338741063</v>
      </c>
      <c r="B87" s="201" t="s">
        <v>1055</v>
      </c>
      <c r="C87" s="214"/>
      <c r="D87" s="215"/>
      <c r="E87" s="215"/>
      <c r="F87" s="216"/>
      <c r="G87" s="221"/>
    </row>
    <row r="88" spans="1:7" ht="21.2" customHeight="1" x14ac:dyDescent="0.25">
      <c r="A88" s="184">
        <v>9781338680454</v>
      </c>
      <c r="B88" s="201" t="s">
        <v>1359</v>
      </c>
      <c r="C88" s="214"/>
      <c r="D88" s="215"/>
      <c r="E88" s="215"/>
      <c r="F88" s="216"/>
      <c r="G88" s="221"/>
    </row>
    <row r="89" spans="1:7" ht="21.2" customHeight="1" thickBot="1" x14ac:dyDescent="0.3">
      <c r="A89" s="184">
        <v>9781338801910</v>
      </c>
      <c r="B89" s="201" t="s">
        <v>1360</v>
      </c>
      <c r="C89" s="217"/>
      <c r="D89" s="218"/>
      <c r="E89" s="218"/>
      <c r="F89" s="219"/>
      <c r="G89" s="222"/>
    </row>
    <row r="90" spans="1:7" ht="21.2" customHeight="1" x14ac:dyDescent="0.3">
      <c r="A90" s="241" t="s">
        <v>1364</v>
      </c>
      <c r="B90" s="191" t="s">
        <v>1362</v>
      </c>
      <c r="C90" s="192" t="s">
        <v>915</v>
      </c>
      <c r="D90" s="193"/>
      <c r="E90" s="194">
        <v>20</v>
      </c>
      <c r="F90" s="63"/>
      <c r="G90" s="195">
        <f>+F90*E90</f>
        <v>0</v>
      </c>
    </row>
    <row r="91" spans="1:7" ht="21.2" customHeight="1" x14ac:dyDescent="0.25">
      <c r="A91" s="184">
        <v>9781338863543</v>
      </c>
      <c r="B91" s="201" t="s">
        <v>145</v>
      </c>
      <c r="C91" s="283"/>
      <c r="D91" s="284"/>
      <c r="E91" s="284"/>
      <c r="F91" s="285"/>
      <c r="G91" s="289"/>
    </row>
    <row r="92" spans="1:7" ht="21.2" customHeight="1" x14ac:dyDescent="0.25">
      <c r="A92" s="184">
        <v>9780593353387</v>
      </c>
      <c r="B92" s="201" t="s">
        <v>164</v>
      </c>
      <c r="C92" s="286"/>
      <c r="D92" s="287"/>
      <c r="E92" s="287"/>
      <c r="F92" s="288"/>
      <c r="G92" s="290"/>
    </row>
    <row r="93" spans="1:7" ht="21.2" customHeight="1" x14ac:dyDescent="0.25">
      <c r="A93" s="184">
        <v>9781443175883</v>
      </c>
      <c r="B93" s="201" t="s">
        <v>89</v>
      </c>
      <c r="C93" s="286"/>
      <c r="D93" s="287"/>
      <c r="E93" s="287"/>
      <c r="F93" s="288"/>
      <c r="G93" s="290"/>
    </row>
    <row r="94" spans="1:7" ht="21.2" customHeight="1" x14ac:dyDescent="0.25">
      <c r="A94" s="184">
        <v>9781683692577</v>
      </c>
      <c r="B94" s="201" t="s">
        <v>186</v>
      </c>
      <c r="C94" s="286"/>
      <c r="D94" s="287"/>
      <c r="E94" s="287"/>
      <c r="F94" s="288"/>
      <c r="G94" s="290"/>
    </row>
    <row r="95" spans="1:7" ht="21.2" customHeight="1" x14ac:dyDescent="0.25">
      <c r="A95" s="184">
        <v>9781536228106</v>
      </c>
      <c r="B95" s="201" t="s">
        <v>140</v>
      </c>
      <c r="C95" s="286"/>
      <c r="D95" s="287"/>
      <c r="E95" s="287"/>
      <c r="F95" s="288"/>
      <c r="G95" s="290"/>
    </row>
    <row r="96" spans="1:7" ht="21.2" customHeight="1" x14ac:dyDescent="0.3">
      <c r="A96" s="280" t="s">
        <v>914</v>
      </c>
      <c r="B96" s="281"/>
      <c r="C96" s="281"/>
      <c r="D96" s="281"/>
      <c r="E96" s="281"/>
      <c r="F96" s="281"/>
      <c r="G96" s="282"/>
    </row>
    <row r="97" spans="1:7" ht="21.2" customHeight="1" x14ac:dyDescent="0.25">
      <c r="A97" s="184">
        <v>9781338854046</v>
      </c>
      <c r="B97" s="201" t="s">
        <v>302</v>
      </c>
      <c r="C97" s="202" t="s">
        <v>926</v>
      </c>
      <c r="D97" s="203"/>
      <c r="E97" s="57">
        <v>10</v>
      </c>
      <c r="F97" s="63"/>
      <c r="G97" s="161">
        <f>+F97*E97</f>
        <v>0</v>
      </c>
    </row>
    <row r="98" spans="1:7" ht="21.2" customHeight="1" x14ac:dyDescent="0.25">
      <c r="A98" s="184">
        <v>9781443194037</v>
      </c>
      <c r="B98" s="201" t="s">
        <v>581</v>
      </c>
      <c r="C98" s="202" t="s">
        <v>915</v>
      </c>
      <c r="D98" s="203" t="s">
        <v>944</v>
      </c>
      <c r="E98" s="57">
        <v>10</v>
      </c>
      <c r="F98" s="63"/>
      <c r="G98" s="161">
        <f t="shared" ref="G98:G106" si="0">+F98*E98</f>
        <v>0</v>
      </c>
    </row>
    <row r="99" spans="1:7" ht="21.2" customHeight="1" x14ac:dyDescent="0.25">
      <c r="A99" s="184">
        <v>9781534465886</v>
      </c>
      <c r="B99" s="201" t="s">
        <v>316</v>
      </c>
      <c r="C99" s="202" t="s">
        <v>915</v>
      </c>
      <c r="D99" s="203"/>
      <c r="E99" s="57">
        <v>10</v>
      </c>
      <c r="F99" s="63"/>
      <c r="G99" s="161">
        <f t="shared" si="0"/>
        <v>0</v>
      </c>
    </row>
    <row r="100" spans="1:7" ht="21.2" customHeight="1" x14ac:dyDescent="0.25">
      <c r="A100" s="184">
        <v>9780593429983</v>
      </c>
      <c r="B100" s="201" t="s">
        <v>303</v>
      </c>
      <c r="C100" s="202" t="s">
        <v>915</v>
      </c>
      <c r="D100" s="203"/>
      <c r="E100" s="57">
        <v>10</v>
      </c>
      <c r="F100" s="63"/>
      <c r="G100" s="161">
        <f t="shared" si="0"/>
        <v>0</v>
      </c>
    </row>
    <row r="101" spans="1:7" ht="21.2" customHeight="1" x14ac:dyDescent="0.25">
      <c r="A101" s="184">
        <v>9780358694090</v>
      </c>
      <c r="B101" s="201" t="s">
        <v>305</v>
      </c>
      <c r="C101" s="202" t="s">
        <v>915</v>
      </c>
      <c r="D101" s="203"/>
      <c r="E101" s="57">
        <v>10</v>
      </c>
      <c r="F101" s="63"/>
      <c r="G101" s="161">
        <f t="shared" si="0"/>
        <v>0</v>
      </c>
    </row>
    <row r="102" spans="1:7" ht="21.2" customHeight="1" x14ac:dyDescent="0.25">
      <c r="A102" s="184">
        <v>9781443175081</v>
      </c>
      <c r="B102" s="201" t="s">
        <v>318</v>
      </c>
      <c r="C102" s="202" t="s">
        <v>915</v>
      </c>
      <c r="D102" s="203" t="s">
        <v>944</v>
      </c>
      <c r="E102" s="57">
        <v>10</v>
      </c>
      <c r="F102" s="63"/>
      <c r="G102" s="161">
        <f t="shared" si="0"/>
        <v>0</v>
      </c>
    </row>
    <row r="103" spans="1:7" ht="21.2" customHeight="1" x14ac:dyDescent="0.25">
      <c r="A103" s="184">
        <v>9781338831184</v>
      </c>
      <c r="B103" s="201" t="s">
        <v>304</v>
      </c>
      <c r="C103" s="202" t="s">
        <v>915</v>
      </c>
      <c r="D103" s="203"/>
      <c r="E103" s="57">
        <v>10</v>
      </c>
      <c r="F103" s="63"/>
      <c r="G103" s="161">
        <f t="shared" si="0"/>
        <v>0</v>
      </c>
    </row>
    <row r="104" spans="1:7" ht="21.2" customHeight="1" x14ac:dyDescent="0.25">
      <c r="A104" s="184">
        <v>9780063329508</v>
      </c>
      <c r="B104" s="201" t="s">
        <v>618</v>
      </c>
      <c r="C104" s="202" t="s">
        <v>919</v>
      </c>
      <c r="D104" s="203"/>
      <c r="E104" s="57">
        <v>10</v>
      </c>
      <c r="F104" s="63"/>
      <c r="G104" s="161">
        <f t="shared" si="0"/>
        <v>0</v>
      </c>
    </row>
    <row r="105" spans="1:7" ht="21.2" customHeight="1" x14ac:dyDescent="0.25">
      <c r="A105" s="184">
        <v>9781039701786</v>
      </c>
      <c r="B105" s="201" t="s">
        <v>616</v>
      </c>
      <c r="C105" s="202" t="s">
        <v>919</v>
      </c>
      <c r="D105" s="203" t="s">
        <v>944</v>
      </c>
      <c r="E105" s="57">
        <v>10</v>
      </c>
      <c r="F105" s="63"/>
      <c r="G105" s="161">
        <f t="shared" si="0"/>
        <v>0</v>
      </c>
    </row>
    <row r="106" spans="1:7" ht="21.2" customHeight="1" x14ac:dyDescent="0.25">
      <c r="A106" s="184">
        <v>9781338180633</v>
      </c>
      <c r="B106" s="201" t="s">
        <v>358</v>
      </c>
      <c r="C106" s="202" t="s">
        <v>916</v>
      </c>
      <c r="D106" s="203"/>
      <c r="E106" s="57">
        <v>10</v>
      </c>
      <c r="F106" s="63"/>
      <c r="G106" s="161">
        <f t="shared" si="0"/>
        <v>0</v>
      </c>
    </row>
    <row r="107" spans="1:7" ht="21.2" customHeight="1" x14ac:dyDescent="0.35">
      <c r="A107" s="268" t="s">
        <v>1365</v>
      </c>
      <c r="B107" s="269"/>
      <c r="C107" s="269"/>
      <c r="D107" s="269"/>
      <c r="E107" s="269"/>
      <c r="F107" s="269"/>
      <c r="G107" s="270"/>
    </row>
    <row r="108" spans="1:7" ht="21.2" customHeight="1" x14ac:dyDescent="0.25">
      <c r="A108" s="184">
        <v>9781339035390</v>
      </c>
      <c r="B108" s="201" t="s">
        <v>599</v>
      </c>
      <c r="C108" s="202" t="s">
        <v>934</v>
      </c>
      <c r="D108" s="203"/>
      <c r="E108" s="57">
        <v>7.5</v>
      </c>
      <c r="F108" s="63"/>
      <c r="G108" s="161">
        <f>+F108*E108</f>
        <v>0</v>
      </c>
    </row>
    <row r="109" spans="1:7" ht="21.2" customHeight="1" x14ac:dyDescent="0.25">
      <c r="A109" s="184">
        <v>9781339035376</v>
      </c>
      <c r="B109" s="201" t="s">
        <v>607</v>
      </c>
      <c r="C109" s="202" t="s">
        <v>934</v>
      </c>
      <c r="D109" s="203"/>
      <c r="E109" s="57">
        <v>15.75</v>
      </c>
      <c r="F109" s="63"/>
      <c r="G109" s="161">
        <f t="shared" ref="G109:G172" si="1">+F109*E109</f>
        <v>0</v>
      </c>
    </row>
    <row r="110" spans="1:7" ht="21.2" customHeight="1" x14ac:dyDescent="0.25">
      <c r="A110" s="184">
        <v>9781805444213</v>
      </c>
      <c r="B110" s="201" t="s">
        <v>612</v>
      </c>
      <c r="C110" s="202" t="s">
        <v>934</v>
      </c>
      <c r="D110" s="203"/>
      <c r="E110" s="57">
        <v>19</v>
      </c>
      <c r="F110" s="63"/>
      <c r="G110" s="161">
        <f t="shared" si="1"/>
        <v>0</v>
      </c>
    </row>
    <row r="111" spans="1:7" ht="21.2" customHeight="1" x14ac:dyDescent="0.25">
      <c r="A111" s="184">
        <v>9781546102625</v>
      </c>
      <c r="B111" s="201" t="s">
        <v>1185</v>
      </c>
      <c r="C111" s="202" t="s">
        <v>934</v>
      </c>
      <c r="D111" s="203"/>
      <c r="E111" s="57">
        <v>10</v>
      </c>
      <c r="F111" s="63"/>
      <c r="G111" s="161">
        <f t="shared" si="1"/>
        <v>0</v>
      </c>
    </row>
    <row r="112" spans="1:7" ht="21.2" customHeight="1" x14ac:dyDescent="0.25">
      <c r="A112" s="184">
        <v>9781339021683</v>
      </c>
      <c r="B112" s="201" t="s">
        <v>604</v>
      </c>
      <c r="C112" s="202" t="s">
        <v>934</v>
      </c>
      <c r="D112" s="203"/>
      <c r="E112" s="57">
        <v>19</v>
      </c>
      <c r="F112" s="63"/>
      <c r="G112" s="161">
        <f t="shared" si="1"/>
        <v>0</v>
      </c>
    </row>
    <row r="113" spans="1:7" ht="21.2" customHeight="1" x14ac:dyDescent="0.25">
      <c r="A113" s="184">
        <v>9781546119951</v>
      </c>
      <c r="B113" s="201" t="s">
        <v>1181</v>
      </c>
      <c r="C113" s="202" t="s">
        <v>917</v>
      </c>
      <c r="D113" s="203"/>
      <c r="E113" s="57">
        <v>7.5</v>
      </c>
      <c r="F113" s="63"/>
      <c r="G113" s="161">
        <f t="shared" si="1"/>
        <v>0</v>
      </c>
    </row>
    <row r="114" spans="1:7" ht="21.2" customHeight="1" x14ac:dyDescent="0.25">
      <c r="A114" s="184">
        <v>9781546151500</v>
      </c>
      <c r="B114" s="201" t="s">
        <v>1180</v>
      </c>
      <c r="C114" s="202" t="s">
        <v>917</v>
      </c>
      <c r="D114" s="203"/>
      <c r="E114" s="57">
        <v>15.75</v>
      </c>
      <c r="F114" s="63"/>
      <c r="G114" s="161">
        <f t="shared" si="1"/>
        <v>0</v>
      </c>
    </row>
    <row r="115" spans="1:7" ht="21.2" customHeight="1" x14ac:dyDescent="0.25">
      <c r="A115" s="184">
        <v>9781338898378</v>
      </c>
      <c r="B115" s="201" t="s">
        <v>1179</v>
      </c>
      <c r="C115" s="202" t="s">
        <v>917</v>
      </c>
      <c r="D115" s="203"/>
      <c r="E115" s="57">
        <v>15.25</v>
      </c>
      <c r="F115" s="63"/>
      <c r="G115" s="161">
        <f t="shared" si="1"/>
        <v>0</v>
      </c>
    </row>
    <row r="116" spans="1:7" ht="21.2" customHeight="1" x14ac:dyDescent="0.25">
      <c r="A116" s="184">
        <v>9781338898439</v>
      </c>
      <c r="B116" s="201" t="s">
        <v>603</v>
      </c>
      <c r="C116" s="202" t="s">
        <v>917</v>
      </c>
      <c r="D116" s="203"/>
      <c r="E116" s="57">
        <v>22.5</v>
      </c>
      <c r="F116" s="63"/>
      <c r="G116" s="161">
        <f t="shared" si="1"/>
        <v>0</v>
      </c>
    </row>
    <row r="117" spans="1:7" ht="21.2" customHeight="1" x14ac:dyDescent="0.25">
      <c r="A117" s="184">
        <v>9781805444237</v>
      </c>
      <c r="B117" s="201" t="s">
        <v>613</v>
      </c>
      <c r="C117" s="202" t="s">
        <v>917</v>
      </c>
      <c r="D117" s="203"/>
      <c r="E117" s="57">
        <v>19</v>
      </c>
      <c r="F117" s="63"/>
      <c r="G117" s="161">
        <f t="shared" si="1"/>
        <v>0</v>
      </c>
    </row>
    <row r="118" spans="1:7" ht="21.2" customHeight="1" x14ac:dyDescent="0.25">
      <c r="A118" s="184">
        <v>9781338860405</v>
      </c>
      <c r="B118" s="201" t="s">
        <v>619</v>
      </c>
      <c r="C118" s="202" t="s">
        <v>917</v>
      </c>
      <c r="D118" s="203"/>
      <c r="E118" s="57">
        <v>10</v>
      </c>
      <c r="F118" s="63"/>
      <c r="G118" s="161">
        <f t="shared" si="1"/>
        <v>0</v>
      </c>
    </row>
    <row r="119" spans="1:7" ht="21.2" customHeight="1" x14ac:dyDescent="0.25">
      <c r="A119" s="184" t="s">
        <v>1178</v>
      </c>
      <c r="B119" s="201" t="s">
        <v>1177</v>
      </c>
      <c r="C119" s="202" t="s">
        <v>917</v>
      </c>
      <c r="D119" s="203"/>
      <c r="E119" s="57">
        <v>10</v>
      </c>
      <c r="F119" s="63"/>
      <c r="G119" s="161">
        <f t="shared" si="1"/>
        <v>0</v>
      </c>
    </row>
    <row r="120" spans="1:7" ht="21.2" customHeight="1" x14ac:dyDescent="0.25">
      <c r="A120" s="184">
        <v>9781805448839</v>
      </c>
      <c r="B120" s="201" t="s">
        <v>1184</v>
      </c>
      <c r="C120" s="202" t="s">
        <v>917</v>
      </c>
      <c r="D120" s="203"/>
      <c r="E120" s="57">
        <v>19</v>
      </c>
      <c r="F120" s="63"/>
      <c r="G120" s="161">
        <f t="shared" si="1"/>
        <v>0</v>
      </c>
    </row>
    <row r="121" spans="1:7" ht="21.2" customHeight="1" x14ac:dyDescent="0.25">
      <c r="A121" s="184" t="s">
        <v>586</v>
      </c>
      <c r="B121" s="201" t="s">
        <v>587</v>
      </c>
      <c r="C121" s="202" t="s">
        <v>917</v>
      </c>
      <c r="D121" s="203"/>
      <c r="E121" s="57">
        <v>15</v>
      </c>
      <c r="F121" s="63"/>
      <c r="G121" s="161">
        <f t="shared" si="1"/>
        <v>0</v>
      </c>
    </row>
    <row r="122" spans="1:7" ht="21.2" customHeight="1" x14ac:dyDescent="0.25">
      <c r="A122" s="184">
        <v>9781546120155</v>
      </c>
      <c r="B122" s="201" t="s">
        <v>1183</v>
      </c>
      <c r="C122" s="202" t="s">
        <v>917</v>
      </c>
      <c r="D122" s="203"/>
      <c r="E122" s="57">
        <v>11.25</v>
      </c>
      <c r="F122" s="63"/>
      <c r="G122" s="161">
        <f t="shared" si="1"/>
        <v>0</v>
      </c>
    </row>
    <row r="123" spans="1:7" ht="21.2" customHeight="1" x14ac:dyDescent="0.25">
      <c r="A123" s="184">
        <v>9781546129103</v>
      </c>
      <c r="B123" s="201" t="s">
        <v>1182</v>
      </c>
      <c r="C123" s="202" t="s">
        <v>917</v>
      </c>
      <c r="D123" s="203"/>
      <c r="E123" s="57">
        <v>19</v>
      </c>
      <c r="F123" s="63"/>
      <c r="G123" s="161">
        <f t="shared" si="1"/>
        <v>0</v>
      </c>
    </row>
    <row r="124" spans="1:7" ht="21.2" customHeight="1" x14ac:dyDescent="0.25">
      <c r="A124" s="184">
        <v>9781338898606</v>
      </c>
      <c r="B124" s="201" t="s">
        <v>601</v>
      </c>
      <c r="C124" s="202" t="s">
        <v>917</v>
      </c>
      <c r="D124" s="203"/>
      <c r="E124" s="57">
        <v>19.75</v>
      </c>
      <c r="F124" s="63"/>
      <c r="G124" s="161">
        <f t="shared" si="1"/>
        <v>0</v>
      </c>
    </row>
    <row r="125" spans="1:7" ht="21.2" customHeight="1" x14ac:dyDescent="0.25">
      <c r="A125" s="184">
        <v>9781338898514</v>
      </c>
      <c r="B125" s="201" t="s">
        <v>602</v>
      </c>
      <c r="C125" s="202" t="s">
        <v>917</v>
      </c>
      <c r="D125" s="203"/>
      <c r="E125" s="57">
        <v>22.5</v>
      </c>
      <c r="F125" s="63"/>
      <c r="G125" s="161">
        <f t="shared" si="1"/>
        <v>0</v>
      </c>
    </row>
    <row r="126" spans="1:7" ht="21.2" customHeight="1" x14ac:dyDescent="0.25">
      <c r="A126" s="184">
        <v>9781338898361</v>
      </c>
      <c r="B126" s="201" t="s">
        <v>611</v>
      </c>
      <c r="C126" s="202" t="s">
        <v>917</v>
      </c>
      <c r="D126" s="203"/>
      <c r="E126" s="57">
        <v>15.25</v>
      </c>
      <c r="F126" s="63"/>
      <c r="G126" s="161">
        <f t="shared" si="1"/>
        <v>0</v>
      </c>
    </row>
    <row r="127" spans="1:7" ht="21.2" customHeight="1" x14ac:dyDescent="0.25">
      <c r="A127" s="184" t="s">
        <v>721</v>
      </c>
      <c r="B127" s="201" t="s">
        <v>722</v>
      </c>
      <c r="C127" s="202" t="s">
        <v>917</v>
      </c>
      <c r="D127" s="203"/>
      <c r="E127" s="57">
        <v>19.75</v>
      </c>
      <c r="F127" s="63"/>
      <c r="G127" s="161">
        <f t="shared" si="1"/>
        <v>0</v>
      </c>
    </row>
    <row r="128" spans="1:7" ht="21.2" customHeight="1" x14ac:dyDescent="0.25">
      <c r="A128" s="184">
        <v>9781338791709</v>
      </c>
      <c r="B128" s="201" t="s">
        <v>600</v>
      </c>
      <c r="C128" s="202" t="s">
        <v>917</v>
      </c>
      <c r="D128" s="203"/>
      <c r="E128" s="57">
        <v>22.5</v>
      </c>
      <c r="F128" s="63"/>
      <c r="G128" s="161">
        <f t="shared" si="1"/>
        <v>0</v>
      </c>
    </row>
    <row r="129" spans="1:7" ht="21.2" customHeight="1" x14ac:dyDescent="0.35">
      <c r="A129" s="268" t="s">
        <v>1366</v>
      </c>
      <c r="B129" s="269"/>
      <c r="C129" s="269"/>
      <c r="D129" s="269"/>
      <c r="E129" s="269"/>
      <c r="F129" s="269"/>
      <c r="G129" s="270"/>
    </row>
    <row r="130" spans="1:7" ht="21.2" customHeight="1" x14ac:dyDescent="0.25">
      <c r="A130" s="184" t="s">
        <v>1377</v>
      </c>
      <c r="B130" s="201" t="s">
        <v>1225</v>
      </c>
      <c r="C130" s="202" t="s">
        <v>934</v>
      </c>
      <c r="D130" s="203"/>
      <c r="E130" s="57">
        <v>0.5</v>
      </c>
      <c r="F130" s="63"/>
      <c r="G130" s="161">
        <f t="shared" si="1"/>
        <v>0</v>
      </c>
    </row>
    <row r="131" spans="1:7" ht="21.2" customHeight="1" x14ac:dyDescent="0.25">
      <c r="A131" s="184" t="s">
        <v>1378</v>
      </c>
      <c r="B131" s="201" t="s">
        <v>1224</v>
      </c>
      <c r="C131" s="202" t="s">
        <v>934</v>
      </c>
      <c r="D131" s="243"/>
      <c r="E131" s="57">
        <v>0.5</v>
      </c>
      <c r="F131" s="63"/>
      <c r="G131" s="161">
        <f t="shared" si="1"/>
        <v>0</v>
      </c>
    </row>
    <row r="132" spans="1:7" ht="21.2" customHeight="1" x14ac:dyDescent="0.25">
      <c r="A132" s="184" t="s">
        <v>1379</v>
      </c>
      <c r="B132" s="201" t="s">
        <v>1219</v>
      </c>
      <c r="C132" s="244" t="s">
        <v>934</v>
      </c>
      <c r="D132" s="245"/>
      <c r="E132" s="57">
        <v>0.5</v>
      </c>
      <c r="F132" s="63"/>
      <c r="G132" s="161">
        <f t="shared" si="1"/>
        <v>0</v>
      </c>
    </row>
    <row r="133" spans="1:7" ht="21.2" customHeight="1" x14ac:dyDescent="0.25">
      <c r="A133" s="184" t="s">
        <v>1380</v>
      </c>
      <c r="B133" s="201" t="s">
        <v>1218</v>
      </c>
      <c r="C133" s="202" t="s">
        <v>934</v>
      </c>
      <c r="D133" s="243"/>
      <c r="E133" s="57">
        <v>0.5</v>
      </c>
      <c r="F133" s="63"/>
      <c r="G133" s="161">
        <f t="shared" si="1"/>
        <v>0</v>
      </c>
    </row>
    <row r="134" spans="1:7" ht="21.2" customHeight="1" x14ac:dyDescent="0.25">
      <c r="A134" s="184" t="s">
        <v>1381</v>
      </c>
      <c r="B134" s="201" t="s">
        <v>1192</v>
      </c>
      <c r="C134" s="202" t="s">
        <v>934</v>
      </c>
      <c r="D134" s="243"/>
      <c r="E134" s="57">
        <v>1</v>
      </c>
      <c r="F134" s="63"/>
      <c r="G134" s="161">
        <f t="shared" si="1"/>
        <v>0</v>
      </c>
    </row>
    <row r="135" spans="1:7" ht="21.2" customHeight="1" x14ac:dyDescent="0.25">
      <c r="A135" s="184" t="s">
        <v>1382</v>
      </c>
      <c r="B135" s="201" t="s">
        <v>1191</v>
      </c>
      <c r="C135" s="202" t="s">
        <v>934</v>
      </c>
      <c r="D135" s="243"/>
      <c r="E135" s="57">
        <v>1</v>
      </c>
      <c r="F135" s="63"/>
      <c r="G135" s="161">
        <f t="shared" si="1"/>
        <v>0</v>
      </c>
    </row>
    <row r="136" spans="1:7" ht="21.2" customHeight="1" x14ac:dyDescent="0.25">
      <c r="A136" s="184" t="s">
        <v>1383</v>
      </c>
      <c r="B136" s="201" t="s">
        <v>1190</v>
      </c>
      <c r="C136" s="202" t="s">
        <v>934</v>
      </c>
      <c r="D136" s="243"/>
      <c r="E136" s="57">
        <v>1</v>
      </c>
      <c r="F136" s="63"/>
      <c r="G136" s="161">
        <f t="shared" si="1"/>
        <v>0</v>
      </c>
    </row>
    <row r="137" spans="1:7" ht="21.2" customHeight="1" x14ac:dyDescent="0.25">
      <c r="A137" s="184" t="s">
        <v>1384</v>
      </c>
      <c r="B137" s="201" t="s">
        <v>1189</v>
      </c>
      <c r="C137" s="202" t="s">
        <v>934</v>
      </c>
      <c r="D137" s="243"/>
      <c r="E137" s="57">
        <v>1</v>
      </c>
      <c r="F137" s="63"/>
      <c r="G137" s="161">
        <f t="shared" si="1"/>
        <v>0</v>
      </c>
    </row>
    <row r="138" spans="1:7" ht="21.2" customHeight="1" x14ac:dyDescent="0.25">
      <c r="A138" s="184" t="s">
        <v>1385</v>
      </c>
      <c r="B138" s="201" t="s">
        <v>1195</v>
      </c>
      <c r="C138" s="202" t="s">
        <v>934</v>
      </c>
      <c r="D138" s="243"/>
      <c r="E138" s="57">
        <v>1</v>
      </c>
      <c r="F138" s="63"/>
      <c r="G138" s="161">
        <f t="shared" si="1"/>
        <v>0</v>
      </c>
    </row>
    <row r="139" spans="1:7" ht="21.2" customHeight="1" x14ac:dyDescent="0.25">
      <c r="A139" s="184" t="s">
        <v>1194</v>
      </c>
      <c r="B139" s="201" t="s">
        <v>1193</v>
      </c>
      <c r="C139" s="202" t="s">
        <v>934</v>
      </c>
      <c r="D139" s="243"/>
      <c r="E139" s="57">
        <v>1</v>
      </c>
      <c r="F139" s="63"/>
      <c r="G139" s="161">
        <f t="shared" si="1"/>
        <v>0</v>
      </c>
    </row>
    <row r="140" spans="1:7" ht="21.2" customHeight="1" x14ac:dyDescent="0.25">
      <c r="A140" s="184" t="s">
        <v>1386</v>
      </c>
      <c r="B140" s="201" t="s">
        <v>1215</v>
      </c>
      <c r="C140" s="202" t="s">
        <v>934</v>
      </c>
      <c r="D140" s="243"/>
      <c r="E140" s="57">
        <v>1</v>
      </c>
      <c r="F140" s="63"/>
      <c r="G140" s="161">
        <f t="shared" si="1"/>
        <v>0</v>
      </c>
    </row>
    <row r="141" spans="1:7" ht="21.2" customHeight="1" x14ac:dyDescent="0.25">
      <c r="A141" s="184" t="s">
        <v>1214</v>
      </c>
      <c r="B141" s="201" t="s">
        <v>1213</v>
      </c>
      <c r="C141" s="202" t="s">
        <v>934</v>
      </c>
      <c r="D141" s="243"/>
      <c r="E141" s="57">
        <v>1</v>
      </c>
      <c r="F141" s="63"/>
      <c r="G141" s="161">
        <f t="shared" si="1"/>
        <v>0</v>
      </c>
    </row>
    <row r="142" spans="1:7" ht="21.2" customHeight="1" x14ac:dyDescent="0.25">
      <c r="A142" s="184" t="s">
        <v>1234</v>
      </c>
      <c r="B142" s="201" t="s">
        <v>1233</v>
      </c>
      <c r="C142" s="202" t="s">
        <v>917</v>
      </c>
      <c r="D142" s="243"/>
      <c r="E142" s="57">
        <v>1</v>
      </c>
      <c r="F142" s="63"/>
      <c r="G142" s="161">
        <f t="shared" si="1"/>
        <v>0</v>
      </c>
    </row>
    <row r="143" spans="1:7" ht="21.2" customHeight="1" x14ac:dyDescent="0.25">
      <c r="A143" s="184" t="s">
        <v>1368</v>
      </c>
      <c r="B143" s="201" t="s">
        <v>1229</v>
      </c>
      <c r="C143" s="202" t="s">
        <v>934</v>
      </c>
      <c r="D143" s="243"/>
      <c r="E143" s="57">
        <v>1</v>
      </c>
      <c r="F143" s="63"/>
      <c r="G143" s="161">
        <f t="shared" si="1"/>
        <v>0</v>
      </c>
    </row>
    <row r="144" spans="1:7" ht="21.2" customHeight="1" x14ac:dyDescent="0.25">
      <c r="A144" s="184" t="s">
        <v>1369</v>
      </c>
      <c r="B144" s="201" t="s">
        <v>1228</v>
      </c>
      <c r="C144" s="202" t="s">
        <v>934</v>
      </c>
      <c r="D144" s="243"/>
      <c r="E144" s="57">
        <v>1</v>
      </c>
      <c r="F144" s="63"/>
      <c r="G144" s="161">
        <f t="shared" si="1"/>
        <v>0</v>
      </c>
    </row>
    <row r="145" spans="1:7" ht="21.2" customHeight="1" x14ac:dyDescent="0.25">
      <c r="A145" s="184" t="s">
        <v>1370</v>
      </c>
      <c r="B145" s="201" t="s">
        <v>1227</v>
      </c>
      <c r="C145" s="202" t="s">
        <v>934</v>
      </c>
      <c r="D145" s="243"/>
      <c r="E145" s="57">
        <v>1</v>
      </c>
      <c r="F145" s="63"/>
      <c r="G145" s="161">
        <f t="shared" si="1"/>
        <v>0</v>
      </c>
    </row>
    <row r="146" spans="1:7" ht="21.2" customHeight="1" x14ac:dyDescent="0.25">
      <c r="A146" s="184" t="s">
        <v>1371</v>
      </c>
      <c r="B146" s="201" t="s">
        <v>1226</v>
      </c>
      <c r="C146" s="202" t="s">
        <v>934</v>
      </c>
      <c r="D146" s="243"/>
      <c r="E146" s="57">
        <v>1</v>
      </c>
      <c r="F146" s="63"/>
      <c r="G146" s="161">
        <f t="shared" si="1"/>
        <v>0</v>
      </c>
    </row>
    <row r="147" spans="1:7" ht="21.2" customHeight="1" x14ac:dyDescent="0.25">
      <c r="A147" s="184" t="s">
        <v>1372</v>
      </c>
      <c r="B147" s="201" t="s">
        <v>1232</v>
      </c>
      <c r="C147" s="202" t="s">
        <v>934</v>
      </c>
      <c r="D147" s="243"/>
      <c r="E147" s="57">
        <v>1</v>
      </c>
      <c r="F147" s="63"/>
      <c r="G147" s="161">
        <f t="shared" si="1"/>
        <v>0</v>
      </c>
    </row>
    <row r="148" spans="1:7" ht="21.2" customHeight="1" x14ac:dyDescent="0.25">
      <c r="A148" s="184" t="s">
        <v>1231</v>
      </c>
      <c r="B148" s="201" t="s">
        <v>1230</v>
      </c>
      <c r="C148" s="202" t="s">
        <v>934</v>
      </c>
      <c r="D148" s="243"/>
      <c r="E148" s="57">
        <v>1</v>
      </c>
      <c r="F148" s="63"/>
      <c r="G148" s="161">
        <f t="shared" si="1"/>
        <v>0</v>
      </c>
    </row>
    <row r="149" spans="1:7" ht="21.2" customHeight="1" x14ac:dyDescent="0.25">
      <c r="A149" s="184" t="s">
        <v>1197</v>
      </c>
      <c r="B149" s="201" t="s">
        <v>1196</v>
      </c>
      <c r="C149" s="202" t="s">
        <v>934</v>
      </c>
      <c r="D149" s="243"/>
      <c r="E149" s="57">
        <v>1</v>
      </c>
      <c r="F149" s="63"/>
      <c r="G149" s="161">
        <f t="shared" si="1"/>
        <v>0</v>
      </c>
    </row>
    <row r="150" spans="1:7" ht="21.2" customHeight="1" x14ac:dyDescent="0.25">
      <c r="A150" s="184" t="s">
        <v>1217</v>
      </c>
      <c r="B150" s="201" t="s">
        <v>1216</v>
      </c>
      <c r="C150" s="202" t="s">
        <v>917</v>
      </c>
      <c r="D150" s="243"/>
      <c r="E150" s="57">
        <v>1.5</v>
      </c>
      <c r="F150" s="63"/>
      <c r="G150" s="161">
        <f t="shared" si="1"/>
        <v>0</v>
      </c>
    </row>
    <row r="151" spans="1:7" ht="21.2" customHeight="1" x14ac:dyDescent="0.25">
      <c r="A151" s="184" t="s">
        <v>1373</v>
      </c>
      <c r="B151" s="201" t="s">
        <v>1223</v>
      </c>
      <c r="C151" s="202" t="s">
        <v>934</v>
      </c>
      <c r="D151" s="243"/>
      <c r="E151" s="57">
        <v>1.5</v>
      </c>
      <c r="F151" s="63"/>
      <c r="G151" s="161">
        <f t="shared" si="1"/>
        <v>0</v>
      </c>
    </row>
    <row r="152" spans="1:7" ht="21.2" customHeight="1" x14ac:dyDescent="0.25">
      <c r="A152" s="184" t="s">
        <v>1374</v>
      </c>
      <c r="B152" s="201" t="s">
        <v>1222</v>
      </c>
      <c r="C152" s="202" t="s">
        <v>934</v>
      </c>
      <c r="D152" s="243"/>
      <c r="E152" s="57">
        <v>1.5</v>
      </c>
      <c r="F152" s="63"/>
      <c r="G152" s="161">
        <f t="shared" si="1"/>
        <v>0</v>
      </c>
    </row>
    <row r="153" spans="1:7" ht="21.2" customHeight="1" x14ac:dyDescent="0.25">
      <c r="A153" s="184" t="s">
        <v>1375</v>
      </c>
      <c r="B153" s="201" t="s">
        <v>1221</v>
      </c>
      <c r="C153" s="202" t="s">
        <v>934</v>
      </c>
      <c r="D153" s="243"/>
      <c r="E153" s="57">
        <v>1.5</v>
      </c>
      <c r="F153" s="63"/>
      <c r="G153" s="161">
        <f t="shared" si="1"/>
        <v>0</v>
      </c>
    </row>
    <row r="154" spans="1:7" ht="21.2" customHeight="1" x14ac:dyDescent="0.25">
      <c r="A154" s="184" t="s">
        <v>1376</v>
      </c>
      <c r="B154" s="201" t="s">
        <v>1220</v>
      </c>
      <c r="C154" s="202" t="s">
        <v>934</v>
      </c>
      <c r="D154" s="243"/>
      <c r="E154" s="57">
        <v>1.5</v>
      </c>
      <c r="F154" s="63"/>
      <c r="G154" s="161">
        <f t="shared" si="1"/>
        <v>0</v>
      </c>
    </row>
    <row r="155" spans="1:7" ht="21.2" customHeight="1" x14ac:dyDescent="0.25">
      <c r="A155" s="184">
        <v>9781546119098</v>
      </c>
      <c r="B155" s="201" t="s">
        <v>1205</v>
      </c>
      <c r="C155" s="202" t="s">
        <v>917</v>
      </c>
      <c r="D155" s="243"/>
      <c r="E155" s="57">
        <v>3</v>
      </c>
      <c r="F155" s="63"/>
      <c r="G155" s="161">
        <f t="shared" si="1"/>
        <v>0</v>
      </c>
    </row>
    <row r="156" spans="1:7" ht="21.2" customHeight="1" x14ac:dyDescent="0.25">
      <c r="A156" s="184" t="s">
        <v>1394</v>
      </c>
      <c r="B156" s="201" t="s">
        <v>596</v>
      </c>
      <c r="C156" s="202" t="s">
        <v>934</v>
      </c>
      <c r="D156" s="243"/>
      <c r="E156" s="57">
        <v>3</v>
      </c>
      <c r="F156" s="63"/>
      <c r="G156" s="161">
        <f t="shared" si="1"/>
        <v>0</v>
      </c>
    </row>
    <row r="157" spans="1:7" ht="21.2" customHeight="1" x14ac:dyDescent="0.25">
      <c r="A157" s="184" t="s">
        <v>1395</v>
      </c>
      <c r="B157" s="201" t="s">
        <v>597</v>
      </c>
      <c r="C157" s="202" t="s">
        <v>934</v>
      </c>
      <c r="D157" s="243"/>
      <c r="E157" s="57">
        <v>3</v>
      </c>
      <c r="F157" s="63"/>
      <c r="G157" s="161">
        <f t="shared" si="1"/>
        <v>0</v>
      </c>
    </row>
    <row r="158" spans="1:7" ht="21.2" customHeight="1" x14ac:dyDescent="0.25">
      <c r="A158" s="184" t="s">
        <v>1396</v>
      </c>
      <c r="B158" s="201" t="s">
        <v>598</v>
      </c>
      <c r="C158" s="202" t="s">
        <v>934</v>
      </c>
      <c r="D158" s="243"/>
      <c r="E158" s="57">
        <v>3</v>
      </c>
      <c r="F158" s="63"/>
      <c r="G158" s="161">
        <f t="shared" si="1"/>
        <v>0</v>
      </c>
    </row>
    <row r="159" spans="1:7" ht="21.2" customHeight="1" x14ac:dyDescent="0.25">
      <c r="A159" s="184" t="s">
        <v>1397</v>
      </c>
      <c r="B159" s="201" t="s">
        <v>1188</v>
      </c>
      <c r="C159" s="202" t="s">
        <v>934</v>
      </c>
      <c r="D159" s="243"/>
      <c r="E159" s="57">
        <v>3</v>
      </c>
      <c r="F159" s="63"/>
      <c r="G159" s="161">
        <f t="shared" si="1"/>
        <v>0</v>
      </c>
    </row>
    <row r="160" spans="1:7" ht="21.2" customHeight="1" x14ac:dyDescent="0.25">
      <c r="A160" s="184" t="s">
        <v>1187</v>
      </c>
      <c r="B160" s="201" t="s">
        <v>1186</v>
      </c>
      <c r="C160" s="202" t="s">
        <v>934</v>
      </c>
      <c r="D160" s="243"/>
      <c r="E160" s="57">
        <v>3</v>
      </c>
      <c r="F160" s="63"/>
      <c r="G160" s="161">
        <f t="shared" si="1"/>
        <v>0</v>
      </c>
    </row>
    <row r="161" spans="1:7" ht="21.2" customHeight="1" x14ac:dyDescent="0.25">
      <c r="A161" s="184" t="s">
        <v>1387</v>
      </c>
      <c r="B161" s="201" t="s">
        <v>1209</v>
      </c>
      <c r="C161" s="202" t="s">
        <v>934</v>
      </c>
      <c r="D161" s="243"/>
      <c r="E161" s="57">
        <v>3</v>
      </c>
      <c r="F161" s="63"/>
      <c r="G161" s="161">
        <f t="shared" si="1"/>
        <v>0</v>
      </c>
    </row>
    <row r="162" spans="1:7" ht="21.2" customHeight="1" x14ac:dyDescent="0.25">
      <c r="A162" s="184" t="s">
        <v>1388</v>
      </c>
      <c r="B162" s="201" t="s">
        <v>1208</v>
      </c>
      <c r="C162" s="202" t="s">
        <v>934</v>
      </c>
      <c r="D162" s="243"/>
      <c r="E162" s="57">
        <v>3</v>
      </c>
      <c r="F162" s="63"/>
      <c r="G162" s="161">
        <f t="shared" si="1"/>
        <v>0</v>
      </c>
    </row>
    <row r="163" spans="1:7" ht="21.2" customHeight="1" x14ac:dyDescent="0.25">
      <c r="A163" s="184" t="s">
        <v>1389</v>
      </c>
      <c r="B163" s="201" t="s">
        <v>1207</v>
      </c>
      <c r="C163" s="202" t="s">
        <v>934</v>
      </c>
      <c r="D163" s="243"/>
      <c r="E163" s="57">
        <v>3</v>
      </c>
      <c r="F163" s="63"/>
      <c r="G163" s="161">
        <f t="shared" si="1"/>
        <v>0</v>
      </c>
    </row>
    <row r="164" spans="1:7" ht="21.2" customHeight="1" x14ac:dyDescent="0.25">
      <c r="A164" s="184" t="s">
        <v>1390</v>
      </c>
      <c r="B164" s="201" t="s">
        <v>1206</v>
      </c>
      <c r="C164" s="202" t="s">
        <v>934</v>
      </c>
      <c r="D164" s="243"/>
      <c r="E164" s="57">
        <v>3</v>
      </c>
      <c r="F164" s="63"/>
      <c r="G164" s="161">
        <f t="shared" si="1"/>
        <v>0</v>
      </c>
    </row>
    <row r="165" spans="1:7" ht="21.2" customHeight="1" x14ac:dyDescent="0.25">
      <c r="A165" s="184" t="s">
        <v>1391</v>
      </c>
      <c r="B165" s="201" t="s">
        <v>589</v>
      </c>
      <c r="C165" s="202" t="s">
        <v>934</v>
      </c>
      <c r="D165" s="243"/>
      <c r="E165" s="57">
        <v>3</v>
      </c>
      <c r="F165" s="63"/>
      <c r="G165" s="161">
        <f t="shared" si="1"/>
        <v>0</v>
      </c>
    </row>
    <row r="166" spans="1:7" ht="21.2" customHeight="1" x14ac:dyDescent="0.25">
      <c r="A166" s="184" t="s">
        <v>1392</v>
      </c>
      <c r="B166" s="201" t="s">
        <v>590</v>
      </c>
      <c r="C166" s="202" t="s">
        <v>934</v>
      </c>
      <c r="D166" s="243"/>
      <c r="E166" s="57">
        <v>3</v>
      </c>
      <c r="F166" s="63"/>
      <c r="G166" s="161">
        <f t="shared" si="1"/>
        <v>0</v>
      </c>
    </row>
    <row r="167" spans="1:7" ht="21.2" customHeight="1" x14ac:dyDescent="0.25">
      <c r="A167" s="184" t="s">
        <v>1393</v>
      </c>
      <c r="B167" s="201" t="s">
        <v>591</v>
      </c>
      <c r="C167" s="202" t="s">
        <v>934</v>
      </c>
      <c r="D167" s="243"/>
      <c r="E167" s="57">
        <v>3</v>
      </c>
      <c r="F167" s="63"/>
      <c r="G167" s="161">
        <f t="shared" si="1"/>
        <v>0</v>
      </c>
    </row>
    <row r="168" spans="1:7" ht="21.2" customHeight="1" x14ac:dyDescent="0.25">
      <c r="A168" s="184" t="s">
        <v>1398</v>
      </c>
      <c r="B168" s="201" t="s">
        <v>1200</v>
      </c>
      <c r="C168" s="202" t="s">
        <v>934</v>
      </c>
      <c r="D168" s="243"/>
      <c r="E168" s="57">
        <v>3</v>
      </c>
      <c r="F168" s="63"/>
      <c r="G168" s="161">
        <f t="shared" si="1"/>
        <v>0</v>
      </c>
    </row>
    <row r="169" spans="1:7" ht="21.2" customHeight="1" x14ac:dyDescent="0.25">
      <c r="A169" s="184" t="s">
        <v>1399</v>
      </c>
      <c r="B169" s="201" t="s">
        <v>1199</v>
      </c>
      <c r="C169" s="202" t="s">
        <v>934</v>
      </c>
      <c r="D169" s="243"/>
      <c r="E169" s="57">
        <v>3</v>
      </c>
      <c r="F169" s="63"/>
      <c r="G169" s="161">
        <f t="shared" si="1"/>
        <v>0</v>
      </c>
    </row>
    <row r="170" spans="1:7" ht="21.2" customHeight="1" x14ac:dyDescent="0.25">
      <c r="A170" s="184" t="s">
        <v>1400</v>
      </c>
      <c r="B170" s="201" t="s">
        <v>1198</v>
      </c>
      <c r="C170" s="202" t="s">
        <v>934</v>
      </c>
      <c r="D170" s="243"/>
      <c r="E170" s="57">
        <v>3</v>
      </c>
      <c r="F170" s="63"/>
      <c r="G170" s="161">
        <f t="shared" si="1"/>
        <v>0</v>
      </c>
    </row>
    <row r="171" spans="1:7" ht="21.2" customHeight="1" x14ac:dyDescent="0.25">
      <c r="A171" s="184" t="s">
        <v>1401</v>
      </c>
      <c r="B171" s="201" t="s">
        <v>1212</v>
      </c>
      <c r="C171" s="202" t="s">
        <v>934</v>
      </c>
      <c r="D171" s="243"/>
      <c r="E171" s="57">
        <v>3</v>
      </c>
      <c r="F171" s="63"/>
      <c r="G171" s="161">
        <f t="shared" si="1"/>
        <v>0</v>
      </c>
    </row>
    <row r="172" spans="1:7" ht="21.2" customHeight="1" x14ac:dyDescent="0.25">
      <c r="A172" s="184" t="s">
        <v>1402</v>
      </c>
      <c r="B172" s="201" t="s">
        <v>1211</v>
      </c>
      <c r="C172" s="202" t="s">
        <v>934</v>
      </c>
      <c r="D172" s="243"/>
      <c r="E172" s="57">
        <v>3</v>
      </c>
      <c r="F172" s="63"/>
      <c r="G172" s="161">
        <f t="shared" si="1"/>
        <v>0</v>
      </c>
    </row>
    <row r="173" spans="1:7" ht="21.2" customHeight="1" x14ac:dyDescent="0.25">
      <c r="A173" s="184" t="s">
        <v>1403</v>
      </c>
      <c r="B173" s="201" t="s">
        <v>1210</v>
      </c>
      <c r="C173" s="202" t="s">
        <v>934</v>
      </c>
      <c r="D173" s="243"/>
      <c r="E173" s="57">
        <v>3</v>
      </c>
      <c r="F173" s="63"/>
      <c r="G173" s="161">
        <f t="shared" ref="G173:G236" si="2">+F173*E173</f>
        <v>0</v>
      </c>
    </row>
    <row r="174" spans="1:7" ht="21.2" customHeight="1" x14ac:dyDescent="0.25">
      <c r="A174" s="184" t="s">
        <v>1404</v>
      </c>
      <c r="B174" s="201" t="s">
        <v>592</v>
      </c>
      <c r="C174" s="202" t="s">
        <v>934</v>
      </c>
      <c r="D174" s="243"/>
      <c r="E174" s="57">
        <v>3</v>
      </c>
      <c r="F174" s="63"/>
      <c r="G174" s="161">
        <f t="shared" si="2"/>
        <v>0</v>
      </c>
    </row>
    <row r="175" spans="1:7" ht="21.2" customHeight="1" x14ac:dyDescent="0.25">
      <c r="A175" s="184" t="s">
        <v>1405</v>
      </c>
      <c r="B175" s="201" t="s">
        <v>593</v>
      </c>
      <c r="C175" s="202" t="s">
        <v>934</v>
      </c>
      <c r="D175" s="243"/>
      <c r="E175" s="57">
        <v>3</v>
      </c>
      <c r="F175" s="63"/>
      <c r="G175" s="161">
        <f t="shared" si="2"/>
        <v>0</v>
      </c>
    </row>
    <row r="176" spans="1:7" ht="21.2" customHeight="1" x14ac:dyDescent="0.25">
      <c r="A176" s="184" t="s">
        <v>1406</v>
      </c>
      <c r="B176" s="201" t="s">
        <v>594</v>
      </c>
      <c r="C176" s="202" t="s">
        <v>934</v>
      </c>
      <c r="D176" s="243"/>
      <c r="E176" s="57">
        <v>3</v>
      </c>
      <c r="F176" s="63"/>
      <c r="G176" s="161">
        <f t="shared" si="2"/>
        <v>0</v>
      </c>
    </row>
    <row r="177" spans="1:7" ht="21.2" customHeight="1" x14ac:dyDescent="0.25">
      <c r="A177" s="184" t="s">
        <v>1407</v>
      </c>
      <c r="B177" s="201" t="s">
        <v>595</v>
      </c>
      <c r="C177" s="202" t="s">
        <v>934</v>
      </c>
      <c r="D177" s="243"/>
      <c r="E177" s="57">
        <v>3</v>
      </c>
      <c r="F177" s="63"/>
      <c r="G177" s="161">
        <f t="shared" si="2"/>
        <v>0</v>
      </c>
    </row>
    <row r="178" spans="1:7" ht="21.2" customHeight="1" x14ac:dyDescent="0.25">
      <c r="A178" s="184" t="s">
        <v>1408</v>
      </c>
      <c r="B178" s="201" t="s">
        <v>1204</v>
      </c>
      <c r="C178" s="202" t="s">
        <v>917</v>
      </c>
      <c r="D178" s="243"/>
      <c r="E178" s="57">
        <v>6</v>
      </c>
      <c r="F178" s="63"/>
      <c r="G178" s="161">
        <f t="shared" si="2"/>
        <v>0</v>
      </c>
    </row>
    <row r="179" spans="1:7" ht="21.2" customHeight="1" x14ac:dyDescent="0.25">
      <c r="A179" s="184" t="s">
        <v>1409</v>
      </c>
      <c r="B179" s="201" t="s">
        <v>1203</v>
      </c>
      <c r="C179" s="202" t="s">
        <v>917</v>
      </c>
      <c r="D179" s="243"/>
      <c r="E179" s="57">
        <v>6</v>
      </c>
      <c r="F179" s="63"/>
      <c r="G179" s="161">
        <f t="shared" si="2"/>
        <v>0</v>
      </c>
    </row>
    <row r="180" spans="1:7" ht="21.2" customHeight="1" x14ac:dyDescent="0.25">
      <c r="A180" s="184" t="s">
        <v>1410</v>
      </c>
      <c r="B180" s="201" t="s">
        <v>1202</v>
      </c>
      <c r="C180" s="202" t="s">
        <v>917</v>
      </c>
      <c r="D180" s="243"/>
      <c r="E180" s="57">
        <v>6</v>
      </c>
      <c r="F180" s="63"/>
      <c r="G180" s="161">
        <f t="shared" si="2"/>
        <v>0</v>
      </c>
    </row>
    <row r="181" spans="1:7" ht="21.2" customHeight="1" x14ac:dyDescent="0.25">
      <c r="A181" s="184" t="s">
        <v>1411</v>
      </c>
      <c r="B181" s="201" t="s">
        <v>1201</v>
      </c>
      <c r="C181" s="202" t="s">
        <v>917</v>
      </c>
      <c r="D181" s="243"/>
      <c r="E181" s="57">
        <v>6</v>
      </c>
      <c r="F181" s="63"/>
      <c r="G181" s="161">
        <f t="shared" si="2"/>
        <v>0</v>
      </c>
    </row>
    <row r="182" spans="1:7" ht="21.2" customHeight="1" x14ac:dyDescent="0.35">
      <c r="A182" s="291" t="s">
        <v>1367</v>
      </c>
      <c r="B182" s="292"/>
      <c r="C182" s="292"/>
      <c r="D182" s="292"/>
      <c r="E182" s="292"/>
      <c r="F182" s="292"/>
      <c r="G182" s="293"/>
    </row>
    <row r="183" spans="1:7" ht="21.2" customHeight="1" x14ac:dyDescent="0.25">
      <c r="A183" s="184">
        <v>9781338898521</v>
      </c>
      <c r="B183" s="201" t="s">
        <v>1084</v>
      </c>
      <c r="C183" s="202" t="s">
        <v>935</v>
      </c>
      <c r="D183" s="203"/>
      <c r="E183" s="57">
        <v>3</v>
      </c>
      <c r="F183" s="63"/>
      <c r="G183" s="161">
        <f t="shared" si="2"/>
        <v>0</v>
      </c>
    </row>
    <row r="184" spans="1:7" ht="21.2" customHeight="1" x14ac:dyDescent="0.25">
      <c r="A184" s="184">
        <v>9781338885439</v>
      </c>
      <c r="B184" s="201" t="s">
        <v>682</v>
      </c>
      <c r="C184" s="202" t="s">
        <v>935</v>
      </c>
      <c r="D184" s="203"/>
      <c r="E184" s="57">
        <v>3</v>
      </c>
      <c r="F184" s="63"/>
      <c r="G184" s="161">
        <f t="shared" si="2"/>
        <v>0</v>
      </c>
    </row>
    <row r="185" spans="1:7" ht="21.2" customHeight="1" x14ac:dyDescent="0.25">
      <c r="A185" s="184">
        <v>9781339032535</v>
      </c>
      <c r="B185" s="201" t="s">
        <v>677</v>
      </c>
      <c r="C185" s="202" t="s">
        <v>926</v>
      </c>
      <c r="D185" s="203"/>
      <c r="E185" s="57">
        <v>3</v>
      </c>
      <c r="F185" s="63"/>
      <c r="G185" s="161">
        <f t="shared" si="2"/>
        <v>0</v>
      </c>
    </row>
    <row r="186" spans="1:7" ht="21.2" customHeight="1" x14ac:dyDescent="0.25">
      <c r="A186" s="184">
        <v>9781338865578</v>
      </c>
      <c r="B186" s="201" t="s">
        <v>545</v>
      </c>
      <c r="C186" s="202" t="s">
        <v>926</v>
      </c>
      <c r="D186" s="203"/>
      <c r="E186" s="57">
        <v>3</v>
      </c>
      <c r="F186" s="63"/>
      <c r="G186" s="161">
        <f t="shared" si="2"/>
        <v>0</v>
      </c>
    </row>
    <row r="187" spans="1:7" ht="21.2" customHeight="1" x14ac:dyDescent="0.25">
      <c r="A187" s="184">
        <v>9781338794656</v>
      </c>
      <c r="B187" s="201" t="s">
        <v>141</v>
      </c>
      <c r="C187" s="202" t="s">
        <v>926</v>
      </c>
      <c r="D187" s="203"/>
      <c r="E187" s="57">
        <v>3</v>
      </c>
      <c r="F187" s="63"/>
      <c r="G187" s="161">
        <f t="shared" si="2"/>
        <v>0</v>
      </c>
    </row>
    <row r="188" spans="1:7" ht="21.2" customHeight="1" x14ac:dyDescent="0.25">
      <c r="A188" s="184">
        <v>9781338767827</v>
      </c>
      <c r="B188" s="201" t="s">
        <v>211</v>
      </c>
      <c r="C188" s="202" t="s">
        <v>915</v>
      </c>
      <c r="D188" s="203"/>
      <c r="E188" s="57">
        <v>3</v>
      </c>
      <c r="F188" s="63"/>
      <c r="G188" s="161">
        <f t="shared" si="2"/>
        <v>0</v>
      </c>
    </row>
    <row r="189" spans="1:7" ht="21.2" customHeight="1" x14ac:dyDescent="0.25">
      <c r="A189" s="184">
        <v>9781338677171</v>
      </c>
      <c r="B189" s="201" t="s">
        <v>326</v>
      </c>
      <c r="C189" s="202" t="s">
        <v>915</v>
      </c>
      <c r="D189" s="203"/>
      <c r="E189" s="57">
        <v>3</v>
      </c>
      <c r="F189" s="63"/>
      <c r="G189" s="161">
        <f t="shared" si="2"/>
        <v>0</v>
      </c>
    </row>
    <row r="190" spans="1:7" ht="21.2" customHeight="1" x14ac:dyDescent="0.25">
      <c r="A190" s="184">
        <v>9780439915311</v>
      </c>
      <c r="B190" s="201" t="s">
        <v>143</v>
      </c>
      <c r="C190" s="202" t="s">
        <v>915</v>
      </c>
      <c r="D190" s="203"/>
      <c r="E190" s="57">
        <v>3</v>
      </c>
      <c r="F190" s="63"/>
      <c r="G190" s="161">
        <f t="shared" si="2"/>
        <v>0</v>
      </c>
    </row>
    <row r="191" spans="1:7" ht="21.2" customHeight="1" x14ac:dyDescent="0.25">
      <c r="A191" s="184">
        <v>9781789477214</v>
      </c>
      <c r="B191" s="201" t="s">
        <v>184</v>
      </c>
      <c r="C191" s="202" t="s">
        <v>915</v>
      </c>
      <c r="D191" s="203"/>
      <c r="E191" s="57">
        <v>3</v>
      </c>
      <c r="F191" s="63"/>
      <c r="G191" s="161">
        <f t="shared" si="2"/>
        <v>0</v>
      </c>
    </row>
    <row r="192" spans="1:7" ht="21.2" customHeight="1" x14ac:dyDescent="0.25">
      <c r="A192" s="184">
        <v>9781338861396</v>
      </c>
      <c r="B192" s="201" t="s">
        <v>147</v>
      </c>
      <c r="C192" s="202" t="s">
        <v>915</v>
      </c>
      <c r="D192" s="203"/>
      <c r="E192" s="57">
        <v>3</v>
      </c>
      <c r="F192" s="63"/>
      <c r="G192" s="161">
        <f t="shared" si="2"/>
        <v>0</v>
      </c>
    </row>
    <row r="193" spans="1:7" ht="21.2" customHeight="1" x14ac:dyDescent="0.25">
      <c r="A193" s="184">
        <v>9781338553789</v>
      </c>
      <c r="B193" s="201" t="s">
        <v>323</v>
      </c>
      <c r="C193" s="202" t="s">
        <v>915</v>
      </c>
      <c r="D193" s="203"/>
      <c r="E193" s="57">
        <v>3</v>
      </c>
      <c r="F193" s="63"/>
      <c r="G193" s="161">
        <f t="shared" si="2"/>
        <v>0</v>
      </c>
    </row>
    <row r="194" spans="1:7" ht="21.2" customHeight="1" x14ac:dyDescent="0.25">
      <c r="A194" s="184">
        <v>9781338120769</v>
      </c>
      <c r="B194" s="201" t="s">
        <v>153</v>
      </c>
      <c r="C194" s="202" t="s">
        <v>915</v>
      </c>
      <c r="D194" s="203" t="s">
        <v>1358</v>
      </c>
      <c r="E194" s="57">
        <v>3</v>
      </c>
      <c r="F194" s="63"/>
      <c r="G194" s="161">
        <f t="shared" si="2"/>
        <v>0</v>
      </c>
    </row>
    <row r="195" spans="1:7" ht="21.2" customHeight="1" x14ac:dyDescent="0.25">
      <c r="A195" s="184">
        <v>9781546143819</v>
      </c>
      <c r="B195" s="201" t="s">
        <v>1131</v>
      </c>
      <c r="C195" s="202" t="s">
        <v>915</v>
      </c>
      <c r="D195" s="203"/>
      <c r="E195" s="57">
        <v>3</v>
      </c>
      <c r="F195" s="63"/>
      <c r="G195" s="161">
        <f t="shared" si="2"/>
        <v>0</v>
      </c>
    </row>
    <row r="196" spans="1:7" ht="21.2" customHeight="1" x14ac:dyDescent="0.25">
      <c r="A196" s="184">
        <v>9781338849318</v>
      </c>
      <c r="B196" s="201" t="s">
        <v>544</v>
      </c>
      <c r="C196" s="202" t="s">
        <v>915</v>
      </c>
      <c r="D196" s="203"/>
      <c r="E196" s="57">
        <v>3</v>
      </c>
      <c r="F196" s="63"/>
      <c r="G196" s="161">
        <f t="shared" si="2"/>
        <v>0</v>
      </c>
    </row>
    <row r="197" spans="1:7" ht="21.2" customHeight="1" x14ac:dyDescent="0.25">
      <c r="A197" s="184">
        <v>9781338794977</v>
      </c>
      <c r="B197" s="201" t="s">
        <v>532</v>
      </c>
      <c r="C197" s="202" t="s">
        <v>915</v>
      </c>
      <c r="D197" s="203"/>
      <c r="E197" s="57">
        <v>3</v>
      </c>
      <c r="F197" s="63"/>
      <c r="G197" s="161">
        <f t="shared" si="2"/>
        <v>0</v>
      </c>
    </row>
    <row r="198" spans="1:7" ht="21.2" customHeight="1" x14ac:dyDescent="0.25">
      <c r="A198" s="184">
        <v>9781338890280</v>
      </c>
      <c r="B198" s="201" t="s">
        <v>313</v>
      </c>
      <c r="C198" s="202" t="s">
        <v>915</v>
      </c>
      <c r="D198" s="203"/>
      <c r="E198" s="57">
        <v>3</v>
      </c>
      <c r="F198" s="63"/>
      <c r="G198" s="161">
        <f t="shared" si="2"/>
        <v>0</v>
      </c>
    </row>
    <row r="199" spans="1:7" ht="21.2" customHeight="1" x14ac:dyDescent="0.25">
      <c r="A199" s="184">
        <v>9781339029511</v>
      </c>
      <c r="B199" s="201" t="s">
        <v>715</v>
      </c>
      <c r="C199" s="202" t="s">
        <v>915</v>
      </c>
      <c r="D199" s="203"/>
      <c r="E199" s="57">
        <v>3</v>
      </c>
      <c r="F199" s="63"/>
      <c r="G199" s="161">
        <f t="shared" si="2"/>
        <v>0</v>
      </c>
    </row>
    <row r="200" spans="1:7" ht="21.2" customHeight="1" x14ac:dyDescent="0.25">
      <c r="A200" s="184">
        <v>9781803370866</v>
      </c>
      <c r="B200" s="201" t="s">
        <v>315</v>
      </c>
      <c r="C200" s="202" t="s">
        <v>915</v>
      </c>
      <c r="D200" s="203"/>
      <c r="E200" s="57">
        <v>3</v>
      </c>
      <c r="F200" s="63"/>
      <c r="G200" s="161">
        <f t="shared" si="2"/>
        <v>0</v>
      </c>
    </row>
    <row r="201" spans="1:7" ht="21.2" customHeight="1" x14ac:dyDescent="0.25">
      <c r="A201" s="184">
        <v>9781339032245</v>
      </c>
      <c r="B201" s="201" t="s">
        <v>1048</v>
      </c>
      <c r="C201" s="202" t="s">
        <v>915</v>
      </c>
      <c r="D201" s="203"/>
      <c r="E201" s="57">
        <v>3</v>
      </c>
      <c r="F201" s="63"/>
      <c r="G201" s="161">
        <f t="shared" si="2"/>
        <v>0</v>
      </c>
    </row>
    <row r="202" spans="1:7" ht="21.2" customHeight="1" x14ac:dyDescent="0.25">
      <c r="A202" s="184">
        <v>9781338864274</v>
      </c>
      <c r="B202" s="201" t="s">
        <v>312</v>
      </c>
      <c r="C202" s="202" t="s">
        <v>915</v>
      </c>
      <c r="D202" s="203"/>
      <c r="E202" s="57">
        <v>3</v>
      </c>
      <c r="F202" s="63"/>
      <c r="G202" s="161">
        <f t="shared" si="2"/>
        <v>0</v>
      </c>
    </row>
    <row r="203" spans="1:7" ht="21.2" customHeight="1" x14ac:dyDescent="0.25">
      <c r="A203" s="184">
        <v>9781338809534</v>
      </c>
      <c r="B203" s="201" t="s">
        <v>741</v>
      </c>
      <c r="C203" s="202" t="s">
        <v>915</v>
      </c>
      <c r="D203" s="203"/>
      <c r="E203" s="57">
        <v>3</v>
      </c>
      <c r="F203" s="63"/>
      <c r="G203" s="161">
        <f t="shared" si="2"/>
        <v>0</v>
      </c>
    </row>
    <row r="204" spans="1:7" ht="21.2" customHeight="1" x14ac:dyDescent="0.25">
      <c r="A204" s="184">
        <v>9781338805963</v>
      </c>
      <c r="B204" s="201" t="s">
        <v>543</v>
      </c>
      <c r="C204" s="202" t="s">
        <v>915</v>
      </c>
      <c r="D204" s="203"/>
      <c r="E204" s="57">
        <v>3</v>
      </c>
      <c r="F204" s="63"/>
      <c r="G204" s="161">
        <f t="shared" si="2"/>
        <v>0</v>
      </c>
    </row>
    <row r="205" spans="1:7" ht="21.2" customHeight="1" x14ac:dyDescent="0.25">
      <c r="A205" s="184">
        <v>9781338805994</v>
      </c>
      <c r="B205" s="201" t="s">
        <v>742</v>
      </c>
      <c r="C205" s="202" t="s">
        <v>915</v>
      </c>
      <c r="D205" s="203"/>
      <c r="E205" s="57">
        <v>3</v>
      </c>
      <c r="F205" s="63"/>
      <c r="G205" s="161">
        <f t="shared" si="2"/>
        <v>0</v>
      </c>
    </row>
    <row r="206" spans="1:7" ht="21.2" customHeight="1" x14ac:dyDescent="0.25">
      <c r="A206" s="184">
        <v>9781338897036</v>
      </c>
      <c r="B206" s="201" t="s">
        <v>757</v>
      </c>
      <c r="C206" s="202" t="s">
        <v>915</v>
      </c>
      <c r="D206" s="203"/>
      <c r="E206" s="57">
        <v>3</v>
      </c>
      <c r="F206" s="63"/>
      <c r="G206" s="161">
        <f t="shared" si="2"/>
        <v>0</v>
      </c>
    </row>
    <row r="207" spans="1:7" ht="21.2" customHeight="1" x14ac:dyDescent="0.25">
      <c r="A207" s="184">
        <v>9781338805819</v>
      </c>
      <c r="B207" s="201" t="s">
        <v>472</v>
      </c>
      <c r="C207" s="202" t="s">
        <v>915</v>
      </c>
      <c r="D207" s="203"/>
      <c r="E207" s="57">
        <v>3</v>
      </c>
      <c r="F207" s="63"/>
      <c r="G207" s="161">
        <f t="shared" si="2"/>
        <v>0</v>
      </c>
    </row>
    <row r="208" spans="1:7" ht="21.2" customHeight="1" x14ac:dyDescent="0.25">
      <c r="A208" s="184">
        <v>9781338627756</v>
      </c>
      <c r="B208" s="201" t="s">
        <v>546</v>
      </c>
      <c r="C208" s="202" t="s">
        <v>915</v>
      </c>
      <c r="D208" s="203"/>
      <c r="E208" s="57">
        <v>3</v>
      </c>
      <c r="F208" s="63"/>
      <c r="G208" s="161">
        <f t="shared" si="2"/>
        <v>0</v>
      </c>
    </row>
    <row r="209" spans="1:7" ht="21.2" customHeight="1" x14ac:dyDescent="0.25">
      <c r="A209" s="184">
        <v>9781338553802</v>
      </c>
      <c r="B209" s="201" t="s">
        <v>534</v>
      </c>
      <c r="C209" s="202" t="s">
        <v>915</v>
      </c>
      <c r="D209" s="203"/>
      <c r="E209" s="57">
        <v>3</v>
      </c>
      <c r="F209" s="63"/>
      <c r="G209" s="161">
        <f t="shared" si="2"/>
        <v>0</v>
      </c>
    </row>
    <row r="210" spans="1:7" ht="21.2" customHeight="1" x14ac:dyDescent="0.25">
      <c r="A210" s="184">
        <v>9781338874914</v>
      </c>
      <c r="B210" s="201" t="s">
        <v>329</v>
      </c>
      <c r="C210" s="202" t="s">
        <v>919</v>
      </c>
      <c r="D210" s="203"/>
      <c r="E210" s="57">
        <v>3</v>
      </c>
      <c r="F210" s="63"/>
      <c r="G210" s="161">
        <f t="shared" si="2"/>
        <v>0</v>
      </c>
    </row>
    <row r="211" spans="1:7" ht="21.2" customHeight="1" x14ac:dyDescent="0.25">
      <c r="A211" s="184">
        <v>9781338858754</v>
      </c>
      <c r="B211" s="201" t="s">
        <v>1042</v>
      </c>
      <c r="C211" s="202" t="s">
        <v>919</v>
      </c>
      <c r="D211" s="203"/>
      <c r="E211" s="57">
        <v>3</v>
      </c>
      <c r="F211" s="63"/>
      <c r="G211" s="161">
        <f t="shared" si="2"/>
        <v>0</v>
      </c>
    </row>
    <row r="212" spans="1:7" ht="21.2" customHeight="1" x14ac:dyDescent="0.25">
      <c r="A212" s="184">
        <v>9781338847321</v>
      </c>
      <c r="B212" s="201" t="s">
        <v>333</v>
      </c>
      <c r="C212" s="202" t="s">
        <v>924</v>
      </c>
      <c r="D212" s="203"/>
      <c r="E212" s="57">
        <v>3</v>
      </c>
      <c r="F212" s="63"/>
      <c r="G212" s="161">
        <f t="shared" si="2"/>
        <v>0</v>
      </c>
    </row>
    <row r="213" spans="1:7" ht="21.2" customHeight="1" x14ac:dyDescent="0.25">
      <c r="A213" s="184">
        <v>9781339000312</v>
      </c>
      <c r="B213" s="201" t="s">
        <v>542</v>
      </c>
      <c r="C213" s="202" t="s">
        <v>924</v>
      </c>
      <c r="D213" s="203"/>
      <c r="E213" s="57">
        <v>3</v>
      </c>
      <c r="F213" s="63"/>
      <c r="G213" s="161">
        <f t="shared" si="2"/>
        <v>0</v>
      </c>
    </row>
    <row r="214" spans="1:7" ht="21.2" customHeight="1" x14ac:dyDescent="0.25">
      <c r="A214" s="184">
        <v>9781338753899</v>
      </c>
      <c r="B214" s="201" t="s">
        <v>717</v>
      </c>
      <c r="C214" s="202" t="s">
        <v>924</v>
      </c>
      <c r="D214" s="203"/>
      <c r="E214" s="57">
        <v>3</v>
      </c>
      <c r="F214" s="63"/>
      <c r="G214" s="161">
        <f t="shared" si="2"/>
        <v>0</v>
      </c>
    </row>
    <row r="215" spans="1:7" ht="21.2" customHeight="1" x14ac:dyDescent="0.25">
      <c r="A215" s="184">
        <v>9781338847109</v>
      </c>
      <c r="B215" s="201" t="s">
        <v>1011</v>
      </c>
      <c r="C215" s="202" t="s">
        <v>924</v>
      </c>
      <c r="D215" s="203"/>
      <c r="E215" s="57">
        <v>3</v>
      </c>
      <c r="F215" s="63"/>
      <c r="G215" s="161">
        <f t="shared" si="2"/>
        <v>0</v>
      </c>
    </row>
    <row r="216" spans="1:7" ht="21.2" customHeight="1" x14ac:dyDescent="0.25">
      <c r="A216" s="184">
        <v>9781338843316</v>
      </c>
      <c r="B216" s="201" t="s">
        <v>953</v>
      </c>
      <c r="C216" s="202" t="s">
        <v>924</v>
      </c>
      <c r="D216" s="203"/>
      <c r="E216" s="57">
        <v>3</v>
      </c>
      <c r="F216" s="63"/>
      <c r="G216" s="161">
        <f t="shared" si="2"/>
        <v>0</v>
      </c>
    </row>
    <row r="217" spans="1:7" ht="21.2" customHeight="1" x14ac:dyDescent="0.25">
      <c r="A217" s="184">
        <v>9781338896909</v>
      </c>
      <c r="B217" s="201" t="s">
        <v>951</v>
      </c>
      <c r="C217" s="202" t="s">
        <v>924</v>
      </c>
      <c r="D217" s="203" t="s">
        <v>1358</v>
      </c>
      <c r="E217" s="57">
        <v>3</v>
      </c>
      <c r="F217" s="63"/>
      <c r="G217" s="161">
        <f t="shared" si="2"/>
        <v>0</v>
      </c>
    </row>
    <row r="218" spans="1:7" ht="21.2" customHeight="1" x14ac:dyDescent="0.25">
      <c r="A218" s="184">
        <v>9781338847963</v>
      </c>
      <c r="B218" s="201" t="s">
        <v>330</v>
      </c>
      <c r="C218" s="202" t="s">
        <v>924</v>
      </c>
      <c r="D218" s="203"/>
      <c r="E218" s="57">
        <v>3</v>
      </c>
      <c r="F218" s="63"/>
      <c r="G218" s="161">
        <f t="shared" si="2"/>
        <v>0</v>
      </c>
    </row>
    <row r="219" spans="1:7" ht="21.2" customHeight="1" x14ac:dyDescent="0.25">
      <c r="A219" s="184">
        <v>9781338831177</v>
      </c>
      <c r="B219" s="201" t="s">
        <v>200</v>
      </c>
      <c r="C219" s="202" t="s">
        <v>125</v>
      </c>
      <c r="D219" s="203"/>
      <c r="E219" s="57">
        <v>3</v>
      </c>
      <c r="F219" s="63"/>
      <c r="G219" s="161">
        <f t="shared" si="2"/>
        <v>0</v>
      </c>
    </row>
    <row r="220" spans="1:7" ht="21.2" customHeight="1" x14ac:dyDescent="0.25">
      <c r="A220" s="184">
        <v>9781338827361</v>
      </c>
      <c r="B220" s="201" t="s">
        <v>338</v>
      </c>
      <c r="C220" s="202" t="s">
        <v>125</v>
      </c>
      <c r="D220" s="203"/>
      <c r="E220" s="57">
        <v>3</v>
      </c>
      <c r="F220" s="63"/>
      <c r="G220" s="161">
        <f t="shared" si="2"/>
        <v>0</v>
      </c>
    </row>
    <row r="221" spans="1:7" ht="21.2" customHeight="1" x14ac:dyDescent="0.25">
      <c r="A221" s="184">
        <v>9781338851946</v>
      </c>
      <c r="B221" s="201" t="s">
        <v>340</v>
      </c>
      <c r="C221" s="202" t="s">
        <v>125</v>
      </c>
      <c r="D221" s="203"/>
      <c r="E221" s="57">
        <v>3</v>
      </c>
      <c r="F221" s="63"/>
      <c r="G221" s="161">
        <f t="shared" si="2"/>
        <v>0</v>
      </c>
    </row>
    <row r="222" spans="1:7" ht="21.2" customHeight="1" x14ac:dyDescent="0.25">
      <c r="A222" s="184">
        <v>9781338732733</v>
      </c>
      <c r="B222" s="201" t="s">
        <v>197</v>
      </c>
      <c r="C222" s="202" t="s">
        <v>125</v>
      </c>
      <c r="D222" s="203"/>
      <c r="E222" s="57">
        <v>3</v>
      </c>
      <c r="F222" s="63"/>
      <c r="G222" s="161">
        <f t="shared" si="2"/>
        <v>0</v>
      </c>
    </row>
    <row r="223" spans="1:7" ht="21.2" customHeight="1" x14ac:dyDescent="0.25">
      <c r="A223" s="184">
        <v>9781338627848</v>
      </c>
      <c r="B223" s="201" t="s">
        <v>949</v>
      </c>
      <c r="C223" s="202" t="s">
        <v>125</v>
      </c>
      <c r="D223" s="203"/>
      <c r="E223" s="57">
        <v>3</v>
      </c>
      <c r="F223" s="63"/>
      <c r="G223" s="161">
        <f t="shared" si="2"/>
        <v>0</v>
      </c>
    </row>
    <row r="224" spans="1:7" ht="21.2" customHeight="1" x14ac:dyDescent="0.25">
      <c r="A224" s="184">
        <v>9781338745542</v>
      </c>
      <c r="B224" s="201" t="s">
        <v>207</v>
      </c>
      <c r="C224" s="202" t="s">
        <v>125</v>
      </c>
      <c r="D224" s="203"/>
      <c r="E224" s="57">
        <v>3</v>
      </c>
      <c r="F224" s="63"/>
      <c r="G224" s="161">
        <f t="shared" si="2"/>
        <v>0</v>
      </c>
    </row>
    <row r="225" spans="1:7" ht="21.2" customHeight="1" x14ac:dyDescent="0.25">
      <c r="A225" s="184">
        <v>9781338745573</v>
      </c>
      <c r="B225" s="201" t="s">
        <v>344</v>
      </c>
      <c r="C225" s="202" t="s">
        <v>125</v>
      </c>
      <c r="D225" s="203"/>
      <c r="E225" s="57">
        <v>3</v>
      </c>
      <c r="F225" s="63"/>
      <c r="G225" s="161">
        <f t="shared" si="2"/>
        <v>0</v>
      </c>
    </row>
    <row r="226" spans="1:7" ht="21.2" customHeight="1" x14ac:dyDescent="0.25">
      <c r="A226" s="184">
        <v>9781338895070</v>
      </c>
      <c r="B226" s="201" t="s">
        <v>729</v>
      </c>
      <c r="C226" s="202" t="s">
        <v>930</v>
      </c>
      <c r="D226" s="203"/>
      <c r="E226" s="57">
        <v>3</v>
      </c>
      <c r="F226" s="63"/>
      <c r="G226" s="161">
        <f t="shared" si="2"/>
        <v>0</v>
      </c>
    </row>
    <row r="227" spans="1:7" ht="21.2" customHeight="1" x14ac:dyDescent="0.25">
      <c r="A227" s="184">
        <v>9781338767230</v>
      </c>
      <c r="B227" s="201" t="s">
        <v>353</v>
      </c>
      <c r="C227" s="202" t="s">
        <v>927</v>
      </c>
      <c r="D227" s="203"/>
      <c r="E227" s="57">
        <v>3</v>
      </c>
      <c r="F227" s="63"/>
      <c r="G227" s="161">
        <f t="shared" si="2"/>
        <v>0</v>
      </c>
    </row>
    <row r="228" spans="1:7" ht="21.2" customHeight="1" x14ac:dyDescent="0.25">
      <c r="A228" s="184">
        <v>9780736443784</v>
      </c>
      <c r="B228" s="201" t="s">
        <v>684</v>
      </c>
      <c r="C228" s="202" t="s">
        <v>927</v>
      </c>
      <c r="D228" s="203"/>
      <c r="E228" s="57">
        <v>3</v>
      </c>
      <c r="F228" s="63"/>
      <c r="G228" s="161">
        <f t="shared" si="2"/>
        <v>0</v>
      </c>
    </row>
    <row r="229" spans="1:7" ht="21.2" customHeight="1" x14ac:dyDescent="0.25">
      <c r="A229" s="184">
        <v>9781339019833</v>
      </c>
      <c r="B229" s="201" t="s">
        <v>668</v>
      </c>
      <c r="C229" s="202" t="s">
        <v>916</v>
      </c>
      <c r="D229" s="203"/>
      <c r="E229" s="57">
        <v>3</v>
      </c>
      <c r="F229" s="63"/>
      <c r="G229" s="161">
        <f t="shared" si="2"/>
        <v>0</v>
      </c>
    </row>
    <row r="230" spans="1:7" ht="21.2" customHeight="1" x14ac:dyDescent="0.25">
      <c r="A230" s="184">
        <v>9781338832068</v>
      </c>
      <c r="B230" s="201" t="s">
        <v>236</v>
      </c>
      <c r="C230" s="202" t="s">
        <v>922</v>
      </c>
      <c r="D230" s="203"/>
      <c r="E230" s="57">
        <v>3</v>
      </c>
      <c r="F230" s="63"/>
      <c r="G230" s="161">
        <f t="shared" si="2"/>
        <v>0</v>
      </c>
    </row>
    <row r="231" spans="1:7" ht="21.2" customHeight="1" x14ac:dyDescent="0.25">
      <c r="A231" s="184">
        <v>9781339053769</v>
      </c>
      <c r="B231" s="201" t="s">
        <v>711</v>
      </c>
      <c r="C231" s="202" t="s">
        <v>922</v>
      </c>
      <c r="D231" s="203"/>
      <c r="E231" s="57">
        <v>3</v>
      </c>
      <c r="F231" s="63"/>
      <c r="G231" s="161">
        <f t="shared" si="2"/>
        <v>0</v>
      </c>
    </row>
    <row r="232" spans="1:7" ht="21.2" customHeight="1" x14ac:dyDescent="0.25">
      <c r="A232" s="184">
        <v>9781338893090</v>
      </c>
      <c r="B232" s="201" t="s">
        <v>541</v>
      </c>
      <c r="C232" s="202" t="s">
        <v>918</v>
      </c>
      <c r="D232" s="203"/>
      <c r="E232" s="57">
        <v>3</v>
      </c>
      <c r="F232" s="63"/>
      <c r="G232" s="161">
        <f t="shared" si="2"/>
        <v>0</v>
      </c>
    </row>
    <row r="233" spans="1:7" ht="21.2" customHeight="1" x14ac:dyDescent="0.25">
      <c r="A233" s="184">
        <v>9781546144281</v>
      </c>
      <c r="B233" s="201" t="s">
        <v>1095</v>
      </c>
      <c r="C233" s="202" t="s">
        <v>918</v>
      </c>
      <c r="D233" s="203"/>
      <c r="E233" s="57">
        <v>3</v>
      </c>
      <c r="F233" s="63"/>
      <c r="G233" s="161">
        <f t="shared" si="2"/>
        <v>0</v>
      </c>
    </row>
    <row r="234" spans="1:7" ht="21.2" customHeight="1" x14ac:dyDescent="0.25">
      <c r="A234" s="184">
        <v>9781338833140</v>
      </c>
      <c r="B234" s="201" t="s">
        <v>667</v>
      </c>
      <c r="C234" s="202" t="s">
        <v>918</v>
      </c>
      <c r="D234" s="203"/>
      <c r="E234" s="57">
        <v>3</v>
      </c>
      <c r="F234" s="63"/>
      <c r="G234" s="161">
        <f t="shared" si="2"/>
        <v>0</v>
      </c>
    </row>
    <row r="235" spans="1:7" ht="21.2" customHeight="1" x14ac:dyDescent="0.25">
      <c r="A235" s="184">
        <v>9781339045689</v>
      </c>
      <c r="B235" s="201" t="s">
        <v>450</v>
      </c>
      <c r="C235" s="202" t="s">
        <v>918</v>
      </c>
      <c r="D235" s="203"/>
      <c r="E235" s="57">
        <v>3</v>
      </c>
      <c r="F235" s="63"/>
      <c r="G235" s="161">
        <f t="shared" si="2"/>
        <v>0</v>
      </c>
    </row>
    <row r="236" spans="1:7" ht="21.2" customHeight="1" x14ac:dyDescent="0.25">
      <c r="A236" s="184">
        <v>9781338865134</v>
      </c>
      <c r="B236" s="201" t="s">
        <v>247</v>
      </c>
      <c r="C236" s="202" t="s">
        <v>923</v>
      </c>
      <c r="D236" s="203"/>
      <c r="E236" s="57">
        <v>3</v>
      </c>
      <c r="F236" s="63"/>
      <c r="G236" s="161">
        <f t="shared" si="2"/>
        <v>0</v>
      </c>
    </row>
    <row r="237" spans="1:7" ht="21.2" customHeight="1" x14ac:dyDescent="0.25">
      <c r="A237" s="184">
        <v>9781339010182</v>
      </c>
      <c r="B237" s="201" t="s">
        <v>1106</v>
      </c>
      <c r="C237" s="202" t="s">
        <v>929</v>
      </c>
      <c r="D237" s="203"/>
      <c r="E237" s="57">
        <v>3</v>
      </c>
      <c r="F237" s="63"/>
      <c r="G237" s="161">
        <f t="shared" ref="G237:G300" si="3">+F237*E237</f>
        <v>0</v>
      </c>
    </row>
    <row r="238" spans="1:7" ht="21.2" customHeight="1" x14ac:dyDescent="0.25">
      <c r="A238" s="184">
        <v>9781975393397</v>
      </c>
      <c r="B238" s="201" t="s">
        <v>661</v>
      </c>
      <c r="C238" s="202" t="s">
        <v>929</v>
      </c>
      <c r="D238" s="203"/>
      <c r="E238" s="57">
        <v>3</v>
      </c>
      <c r="F238" s="63"/>
      <c r="G238" s="161">
        <f t="shared" si="3"/>
        <v>0</v>
      </c>
    </row>
    <row r="239" spans="1:7" ht="21.2" customHeight="1" x14ac:dyDescent="0.25">
      <c r="A239" s="184">
        <v>9781339050645</v>
      </c>
      <c r="B239" s="201" t="s">
        <v>665</v>
      </c>
      <c r="C239" s="202" t="s">
        <v>929</v>
      </c>
      <c r="D239" s="203"/>
      <c r="E239" s="57">
        <v>3</v>
      </c>
      <c r="F239" s="63"/>
      <c r="G239" s="161">
        <f t="shared" si="3"/>
        <v>0</v>
      </c>
    </row>
    <row r="240" spans="1:7" ht="21.2" customHeight="1" x14ac:dyDescent="0.25">
      <c r="A240" s="184">
        <v>9781546145899</v>
      </c>
      <c r="B240" s="201" t="s">
        <v>977</v>
      </c>
      <c r="C240" s="202" t="s">
        <v>929</v>
      </c>
      <c r="D240" s="203"/>
      <c r="E240" s="57">
        <v>3</v>
      </c>
      <c r="F240" s="63"/>
      <c r="G240" s="161">
        <f t="shared" si="3"/>
        <v>0</v>
      </c>
    </row>
    <row r="241" spans="1:7" ht="21.2" customHeight="1" x14ac:dyDescent="0.25">
      <c r="A241" s="184">
        <v>9780545200530</v>
      </c>
      <c r="B241" s="201" t="s">
        <v>372</v>
      </c>
      <c r="C241" s="202" t="s">
        <v>925</v>
      </c>
      <c r="D241" s="203"/>
      <c r="E241" s="57">
        <v>3</v>
      </c>
      <c r="F241" s="63"/>
      <c r="G241" s="161">
        <f t="shared" si="3"/>
        <v>0</v>
      </c>
    </row>
    <row r="242" spans="1:7" ht="21.2" customHeight="1" x14ac:dyDescent="0.25">
      <c r="A242" s="184">
        <v>9781339043319</v>
      </c>
      <c r="B242" s="201" t="s">
        <v>626</v>
      </c>
      <c r="C242" s="202" t="s">
        <v>125</v>
      </c>
      <c r="D242" s="203"/>
      <c r="E242" s="57">
        <v>4.25</v>
      </c>
      <c r="F242" s="63"/>
      <c r="G242" s="161">
        <f t="shared" si="3"/>
        <v>0</v>
      </c>
    </row>
    <row r="243" spans="1:7" ht="21.2" customHeight="1" x14ac:dyDescent="0.25">
      <c r="A243" s="184">
        <v>9781338850062</v>
      </c>
      <c r="B243" s="201" t="s">
        <v>299</v>
      </c>
      <c r="C243" s="202" t="s">
        <v>935</v>
      </c>
      <c r="D243" s="203"/>
      <c r="E243" s="57">
        <v>5</v>
      </c>
      <c r="F243" s="63"/>
      <c r="G243" s="161">
        <f t="shared" si="3"/>
        <v>0</v>
      </c>
    </row>
    <row r="244" spans="1:7" ht="21.2" customHeight="1" x14ac:dyDescent="0.25">
      <c r="A244" s="184">
        <v>9781338763157</v>
      </c>
      <c r="B244" s="201" t="s">
        <v>685</v>
      </c>
      <c r="C244" s="202" t="s">
        <v>935</v>
      </c>
      <c r="D244" s="203"/>
      <c r="E244" s="57">
        <v>5</v>
      </c>
      <c r="F244" s="63"/>
      <c r="G244" s="161">
        <f t="shared" si="3"/>
        <v>0</v>
      </c>
    </row>
    <row r="245" spans="1:7" ht="21.2" customHeight="1" x14ac:dyDescent="0.25">
      <c r="A245" s="184">
        <v>9781339034751</v>
      </c>
      <c r="B245" s="201" t="s">
        <v>548</v>
      </c>
      <c r="C245" s="202" t="s">
        <v>926</v>
      </c>
      <c r="D245" s="203"/>
      <c r="E245" s="57">
        <v>5</v>
      </c>
      <c r="F245" s="63"/>
      <c r="G245" s="161">
        <f t="shared" si="3"/>
        <v>0</v>
      </c>
    </row>
    <row r="246" spans="1:7" ht="21.2" customHeight="1" x14ac:dyDescent="0.25">
      <c r="A246" s="184">
        <v>9781338890327</v>
      </c>
      <c r="B246" s="201" t="s">
        <v>1089</v>
      </c>
      <c r="C246" s="202" t="s">
        <v>926</v>
      </c>
      <c r="D246" s="203"/>
      <c r="E246" s="57">
        <v>5</v>
      </c>
      <c r="F246" s="63"/>
      <c r="G246" s="161">
        <f t="shared" si="3"/>
        <v>0</v>
      </c>
    </row>
    <row r="247" spans="1:7" ht="21.2" customHeight="1" x14ac:dyDescent="0.25">
      <c r="A247" s="184">
        <v>9781443182171</v>
      </c>
      <c r="B247" s="201" t="s">
        <v>168</v>
      </c>
      <c r="C247" s="202" t="s">
        <v>915</v>
      </c>
      <c r="D247" s="203"/>
      <c r="E247" s="57">
        <v>5</v>
      </c>
      <c r="F247" s="63"/>
      <c r="G247" s="161">
        <f t="shared" si="3"/>
        <v>0</v>
      </c>
    </row>
    <row r="248" spans="1:7" ht="21.2" customHeight="1" x14ac:dyDescent="0.25">
      <c r="A248" s="184">
        <v>9781338684704</v>
      </c>
      <c r="B248" s="201" t="s">
        <v>149</v>
      </c>
      <c r="C248" s="202" t="s">
        <v>915</v>
      </c>
      <c r="D248" s="203"/>
      <c r="E248" s="57">
        <v>5</v>
      </c>
      <c r="F248" s="63"/>
      <c r="G248" s="161">
        <f t="shared" si="3"/>
        <v>0</v>
      </c>
    </row>
    <row r="249" spans="1:7" ht="21.2" customHeight="1" x14ac:dyDescent="0.25">
      <c r="A249" s="184">
        <v>9781338868135</v>
      </c>
      <c r="B249" s="201" t="s">
        <v>179</v>
      </c>
      <c r="C249" s="202" t="s">
        <v>915</v>
      </c>
      <c r="D249" s="203"/>
      <c r="E249" s="57">
        <v>5</v>
      </c>
      <c r="F249" s="63"/>
      <c r="G249" s="161">
        <f t="shared" si="3"/>
        <v>0</v>
      </c>
    </row>
    <row r="250" spans="1:7" ht="21.2" customHeight="1" x14ac:dyDescent="0.25">
      <c r="A250" s="184">
        <v>9781338863192</v>
      </c>
      <c r="B250" s="201" t="s">
        <v>177</v>
      </c>
      <c r="C250" s="202" t="s">
        <v>915</v>
      </c>
      <c r="D250" s="203"/>
      <c r="E250" s="57">
        <v>5</v>
      </c>
      <c r="F250" s="63"/>
      <c r="G250" s="161">
        <f t="shared" si="3"/>
        <v>0</v>
      </c>
    </row>
    <row r="251" spans="1:7" ht="21.2" customHeight="1" x14ac:dyDescent="0.25">
      <c r="A251" s="184">
        <v>9781338864885</v>
      </c>
      <c r="B251" s="201" t="s">
        <v>321</v>
      </c>
      <c r="C251" s="202" t="s">
        <v>915</v>
      </c>
      <c r="D251" s="203"/>
      <c r="E251" s="57">
        <v>5</v>
      </c>
      <c r="F251" s="63"/>
      <c r="G251" s="161">
        <f t="shared" si="3"/>
        <v>0</v>
      </c>
    </row>
    <row r="252" spans="1:7" ht="21.2" customHeight="1" x14ac:dyDescent="0.25">
      <c r="A252" s="184">
        <v>9781368078689</v>
      </c>
      <c r="B252" s="201" t="s">
        <v>176</v>
      </c>
      <c r="C252" s="202" t="s">
        <v>915</v>
      </c>
      <c r="D252" s="203"/>
      <c r="E252" s="57">
        <v>5</v>
      </c>
      <c r="F252" s="63"/>
      <c r="G252" s="161">
        <f t="shared" si="3"/>
        <v>0</v>
      </c>
    </row>
    <row r="253" spans="1:7" ht="21.2" customHeight="1" x14ac:dyDescent="0.25">
      <c r="A253" s="184">
        <v>9781338789645</v>
      </c>
      <c r="B253" s="201" t="s">
        <v>173</v>
      </c>
      <c r="C253" s="202" t="s">
        <v>915</v>
      </c>
      <c r="D253" s="203"/>
      <c r="E253" s="57">
        <v>5</v>
      </c>
      <c r="F253" s="63"/>
      <c r="G253" s="161">
        <f t="shared" si="3"/>
        <v>0</v>
      </c>
    </row>
    <row r="254" spans="1:7" ht="21.2" customHeight="1" x14ac:dyDescent="0.25">
      <c r="A254" s="184">
        <v>9781338864878</v>
      </c>
      <c r="B254" s="201" t="s">
        <v>171</v>
      </c>
      <c r="C254" s="202" t="s">
        <v>915</v>
      </c>
      <c r="D254" s="203"/>
      <c r="E254" s="57">
        <v>5</v>
      </c>
      <c r="F254" s="63"/>
      <c r="G254" s="161">
        <f t="shared" si="3"/>
        <v>0</v>
      </c>
    </row>
    <row r="255" spans="1:7" ht="21.2" customHeight="1" x14ac:dyDescent="0.25">
      <c r="A255" s="184">
        <v>9781338803921</v>
      </c>
      <c r="B255" s="201" t="s">
        <v>178</v>
      </c>
      <c r="C255" s="202" t="s">
        <v>915</v>
      </c>
      <c r="D255" s="203"/>
      <c r="E255" s="57">
        <v>5</v>
      </c>
      <c r="F255" s="63"/>
      <c r="G255" s="161">
        <f t="shared" si="3"/>
        <v>0</v>
      </c>
    </row>
    <row r="256" spans="1:7" ht="21.2" customHeight="1" x14ac:dyDescent="0.25">
      <c r="A256" s="184">
        <v>9781771475945</v>
      </c>
      <c r="B256" s="201" t="s">
        <v>151</v>
      </c>
      <c r="C256" s="202" t="s">
        <v>915</v>
      </c>
      <c r="D256" s="203" t="s">
        <v>1358</v>
      </c>
      <c r="E256" s="57">
        <v>5</v>
      </c>
      <c r="F256" s="63"/>
      <c r="G256" s="161">
        <f t="shared" si="3"/>
        <v>0</v>
      </c>
    </row>
    <row r="257" spans="1:7" ht="21.2" customHeight="1" x14ac:dyDescent="0.25">
      <c r="A257" s="184">
        <v>9781338828696</v>
      </c>
      <c r="B257" s="201" t="s">
        <v>180</v>
      </c>
      <c r="C257" s="202" t="s">
        <v>915</v>
      </c>
      <c r="D257" s="203"/>
      <c r="E257" s="57">
        <v>5</v>
      </c>
      <c r="F257" s="63"/>
      <c r="G257" s="161">
        <f t="shared" si="3"/>
        <v>0</v>
      </c>
    </row>
    <row r="258" spans="1:7" ht="21.2" customHeight="1" x14ac:dyDescent="0.25">
      <c r="A258" s="184">
        <v>9781338875836</v>
      </c>
      <c r="B258" s="201" t="s">
        <v>443</v>
      </c>
      <c r="C258" s="202" t="s">
        <v>915</v>
      </c>
      <c r="D258" s="203"/>
      <c r="E258" s="57">
        <v>5</v>
      </c>
      <c r="F258" s="63"/>
      <c r="G258" s="161">
        <f t="shared" si="3"/>
        <v>0</v>
      </c>
    </row>
    <row r="259" spans="1:7" ht="21.2" customHeight="1" x14ac:dyDescent="0.25">
      <c r="A259" s="184">
        <v>9781039701977</v>
      </c>
      <c r="B259" s="201" t="s">
        <v>444</v>
      </c>
      <c r="C259" s="202" t="s">
        <v>915</v>
      </c>
      <c r="D259" s="203" t="s">
        <v>1358</v>
      </c>
      <c r="E259" s="57">
        <v>5</v>
      </c>
      <c r="F259" s="63"/>
      <c r="G259" s="161">
        <f t="shared" si="3"/>
        <v>0</v>
      </c>
    </row>
    <row r="260" spans="1:7" ht="21.2" customHeight="1" x14ac:dyDescent="0.25">
      <c r="A260" s="184">
        <v>9781039701953</v>
      </c>
      <c r="B260" s="201" t="s">
        <v>549</v>
      </c>
      <c r="C260" s="202" t="s">
        <v>915</v>
      </c>
      <c r="D260" s="203" t="s">
        <v>1358</v>
      </c>
      <c r="E260" s="57">
        <v>5</v>
      </c>
      <c r="F260" s="63"/>
      <c r="G260" s="161">
        <f t="shared" si="3"/>
        <v>0</v>
      </c>
    </row>
    <row r="261" spans="1:7" ht="21.2" customHeight="1" x14ac:dyDescent="0.25">
      <c r="A261" s="184">
        <v>9781339043173</v>
      </c>
      <c r="B261" s="201" t="s">
        <v>646</v>
      </c>
      <c r="C261" s="202" t="s">
        <v>915</v>
      </c>
      <c r="D261" s="203"/>
      <c r="E261" s="57">
        <v>5</v>
      </c>
      <c r="F261" s="63"/>
      <c r="G261" s="161">
        <f t="shared" si="3"/>
        <v>0</v>
      </c>
    </row>
    <row r="262" spans="1:7" ht="21.2" customHeight="1" x14ac:dyDescent="0.25">
      <c r="A262" s="184">
        <v>9781339025001</v>
      </c>
      <c r="B262" s="201" t="s">
        <v>554</v>
      </c>
      <c r="C262" s="202" t="s">
        <v>915</v>
      </c>
      <c r="D262" s="203"/>
      <c r="E262" s="57">
        <v>5</v>
      </c>
      <c r="F262" s="63"/>
      <c r="G262" s="161">
        <f t="shared" si="3"/>
        <v>0</v>
      </c>
    </row>
    <row r="263" spans="1:7" ht="21.2" customHeight="1" x14ac:dyDescent="0.25">
      <c r="A263" s="184">
        <v>9781443190015</v>
      </c>
      <c r="B263" s="201" t="s">
        <v>555</v>
      </c>
      <c r="C263" s="202" t="s">
        <v>915</v>
      </c>
      <c r="D263" s="203" t="s">
        <v>1358</v>
      </c>
      <c r="E263" s="57">
        <v>5</v>
      </c>
      <c r="F263" s="63"/>
      <c r="G263" s="161">
        <f t="shared" si="3"/>
        <v>0</v>
      </c>
    </row>
    <row r="264" spans="1:7" ht="21.2" customHeight="1" x14ac:dyDescent="0.25">
      <c r="A264" s="184">
        <v>9781338893779</v>
      </c>
      <c r="B264" s="201" t="s">
        <v>317</v>
      </c>
      <c r="C264" s="202" t="s">
        <v>915</v>
      </c>
      <c r="D264" s="203"/>
      <c r="E264" s="57">
        <v>5</v>
      </c>
      <c r="F264" s="63"/>
      <c r="G264" s="161">
        <f t="shared" si="3"/>
        <v>0</v>
      </c>
    </row>
    <row r="265" spans="1:7" ht="21.2" customHeight="1" x14ac:dyDescent="0.25">
      <c r="A265" s="184">
        <v>9780736442060</v>
      </c>
      <c r="B265" s="201" t="s">
        <v>556</v>
      </c>
      <c r="C265" s="202" t="s">
        <v>915</v>
      </c>
      <c r="D265" s="203"/>
      <c r="E265" s="57">
        <v>5</v>
      </c>
      <c r="F265" s="63"/>
      <c r="G265" s="161">
        <f t="shared" si="3"/>
        <v>0</v>
      </c>
    </row>
    <row r="266" spans="1:7" ht="21.2" customHeight="1" x14ac:dyDescent="0.25">
      <c r="A266" s="184">
        <v>9781339032252</v>
      </c>
      <c r="B266" s="201" t="s">
        <v>557</v>
      </c>
      <c r="C266" s="202" t="s">
        <v>915</v>
      </c>
      <c r="D266" s="203"/>
      <c r="E266" s="57">
        <v>5</v>
      </c>
      <c r="F266" s="63"/>
      <c r="G266" s="161">
        <f t="shared" si="3"/>
        <v>0</v>
      </c>
    </row>
    <row r="267" spans="1:7" ht="21.2" customHeight="1" x14ac:dyDescent="0.25">
      <c r="A267" s="184">
        <v>9781339032054</v>
      </c>
      <c r="B267" s="201" t="s">
        <v>558</v>
      </c>
      <c r="C267" s="202" t="s">
        <v>915</v>
      </c>
      <c r="D267" s="203"/>
      <c r="E267" s="57">
        <v>5</v>
      </c>
      <c r="F267" s="63"/>
      <c r="G267" s="161">
        <f t="shared" si="3"/>
        <v>0</v>
      </c>
    </row>
    <row r="268" spans="1:7" ht="21.2" customHeight="1" x14ac:dyDescent="0.25">
      <c r="A268" s="184">
        <v>9781338883473</v>
      </c>
      <c r="B268" s="201" t="s">
        <v>559</v>
      </c>
      <c r="C268" s="202" t="s">
        <v>915</v>
      </c>
      <c r="D268" s="203"/>
      <c r="E268" s="57">
        <v>5</v>
      </c>
      <c r="F268" s="63"/>
      <c r="G268" s="161">
        <f t="shared" si="3"/>
        <v>0</v>
      </c>
    </row>
    <row r="269" spans="1:7" ht="21.2" customHeight="1" x14ac:dyDescent="0.25">
      <c r="A269" s="184">
        <v>9781338747249</v>
      </c>
      <c r="B269" s="201" t="s">
        <v>81</v>
      </c>
      <c r="C269" s="202" t="s">
        <v>915</v>
      </c>
      <c r="D269" s="203"/>
      <c r="E269" s="57">
        <v>5</v>
      </c>
      <c r="F269" s="63"/>
      <c r="G269" s="161">
        <f t="shared" si="3"/>
        <v>0</v>
      </c>
    </row>
    <row r="270" spans="1:7" ht="21.2" customHeight="1" x14ac:dyDescent="0.25">
      <c r="A270" s="184">
        <v>9781368073981</v>
      </c>
      <c r="B270" s="201" t="s">
        <v>1018</v>
      </c>
      <c r="C270" s="202" t="s">
        <v>915</v>
      </c>
      <c r="D270" s="203"/>
      <c r="E270" s="57">
        <v>5</v>
      </c>
      <c r="F270" s="63"/>
      <c r="G270" s="161">
        <f t="shared" si="3"/>
        <v>0</v>
      </c>
    </row>
    <row r="271" spans="1:7" ht="21.2" customHeight="1" x14ac:dyDescent="0.25">
      <c r="A271" s="184">
        <v>9781338347227</v>
      </c>
      <c r="B271" s="201" t="s">
        <v>768</v>
      </c>
      <c r="C271" s="202" t="s">
        <v>915</v>
      </c>
      <c r="D271" s="203"/>
      <c r="E271" s="57">
        <v>5</v>
      </c>
      <c r="F271" s="63"/>
      <c r="G271" s="161">
        <f t="shared" si="3"/>
        <v>0</v>
      </c>
    </row>
    <row r="272" spans="1:7" ht="21.2" customHeight="1" x14ac:dyDescent="0.25">
      <c r="A272" s="184">
        <v>9781338864830</v>
      </c>
      <c r="B272" s="201" t="s">
        <v>461</v>
      </c>
      <c r="C272" s="202" t="s">
        <v>915</v>
      </c>
      <c r="D272" s="203"/>
      <c r="E272" s="57">
        <v>5</v>
      </c>
      <c r="F272" s="63"/>
      <c r="G272" s="161">
        <f t="shared" si="3"/>
        <v>0</v>
      </c>
    </row>
    <row r="273" spans="1:7" ht="21.2" customHeight="1" x14ac:dyDescent="0.25">
      <c r="A273" s="184">
        <v>9781443187565</v>
      </c>
      <c r="B273" s="201" t="s">
        <v>91</v>
      </c>
      <c r="C273" s="202" t="s">
        <v>919</v>
      </c>
      <c r="D273" s="203" t="s">
        <v>1358</v>
      </c>
      <c r="E273" s="57">
        <v>5</v>
      </c>
      <c r="F273" s="63"/>
      <c r="G273" s="161">
        <f t="shared" si="3"/>
        <v>0</v>
      </c>
    </row>
    <row r="274" spans="1:7" ht="21.2" customHeight="1" x14ac:dyDescent="0.25">
      <c r="A274" s="184">
        <v>9781338862140</v>
      </c>
      <c r="B274" s="201" t="s">
        <v>191</v>
      </c>
      <c r="C274" s="202" t="s">
        <v>924</v>
      </c>
      <c r="D274" s="203"/>
      <c r="E274" s="57">
        <v>5</v>
      </c>
      <c r="F274" s="63"/>
      <c r="G274" s="161">
        <f t="shared" si="3"/>
        <v>0</v>
      </c>
    </row>
    <row r="275" spans="1:7" ht="21.2" customHeight="1" x14ac:dyDescent="0.25">
      <c r="A275" s="184">
        <v>9781338646825</v>
      </c>
      <c r="B275" s="201" t="s">
        <v>92</v>
      </c>
      <c r="C275" s="202" t="s">
        <v>924</v>
      </c>
      <c r="D275" s="203" t="s">
        <v>1358</v>
      </c>
      <c r="E275" s="57">
        <v>5</v>
      </c>
      <c r="F275" s="63"/>
      <c r="G275" s="161">
        <f t="shared" si="3"/>
        <v>0</v>
      </c>
    </row>
    <row r="276" spans="1:7" ht="21.2" customHeight="1" x14ac:dyDescent="0.25">
      <c r="A276" s="184">
        <v>9780439946582</v>
      </c>
      <c r="B276" s="201" t="s">
        <v>1126</v>
      </c>
      <c r="C276" s="202" t="s">
        <v>924</v>
      </c>
      <c r="D276" s="203" t="s">
        <v>1358</v>
      </c>
      <c r="E276" s="57">
        <v>5</v>
      </c>
      <c r="F276" s="63"/>
      <c r="G276" s="161">
        <f t="shared" si="3"/>
        <v>0</v>
      </c>
    </row>
    <row r="277" spans="1:7" ht="21.2" customHeight="1" x14ac:dyDescent="0.25">
      <c r="A277" s="184">
        <v>9781338880366</v>
      </c>
      <c r="B277" s="201" t="s">
        <v>566</v>
      </c>
      <c r="C277" s="202" t="s">
        <v>924</v>
      </c>
      <c r="D277" s="203"/>
      <c r="E277" s="57">
        <v>5</v>
      </c>
      <c r="F277" s="63"/>
      <c r="G277" s="161">
        <f t="shared" si="3"/>
        <v>0</v>
      </c>
    </row>
    <row r="278" spans="1:7" ht="21.2" customHeight="1" x14ac:dyDescent="0.25">
      <c r="A278" s="184">
        <v>9780711262577</v>
      </c>
      <c r="B278" s="201" t="s">
        <v>331</v>
      </c>
      <c r="C278" s="202" t="s">
        <v>924</v>
      </c>
      <c r="D278" s="203"/>
      <c r="E278" s="57">
        <v>5</v>
      </c>
      <c r="F278" s="63"/>
      <c r="G278" s="161">
        <f t="shared" si="3"/>
        <v>0</v>
      </c>
    </row>
    <row r="279" spans="1:7" ht="21.2" customHeight="1" x14ac:dyDescent="0.25">
      <c r="A279" s="184">
        <v>9781338858051</v>
      </c>
      <c r="B279" s="201" t="s">
        <v>568</v>
      </c>
      <c r="C279" s="202" t="s">
        <v>924</v>
      </c>
      <c r="D279" s="203"/>
      <c r="E279" s="57">
        <v>5</v>
      </c>
      <c r="F279" s="63"/>
      <c r="G279" s="161">
        <f t="shared" si="3"/>
        <v>0</v>
      </c>
    </row>
    <row r="280" spans="1:7" ht="21.2" customHeight="1" x14ac:dyDescent="0.25">
      <c r="A280" s="184">
        <v>9781803378626</v>
      </c>
      <c r="B280" s="201" t="s">
        <v>564</v>
      </c>
      <c r="C280" s="202" t="s">
        <v>924</v>
      </c>
      <c r="D280" s="203"/>
      <c r="E280" s="57">
        <v>5</v>
      </c>
      <c r="F280" s="63"/>
      <c r="G280" s="161">
        <f t="shared" si="3"/>
        <v>0</v>
      </c>
    </row>
    <row r="281" spans="1:7" ht="21.2" customHeight="1" x14ac:dyDescent="0.25">
      <c r="A281" s="184">
        <v>9781443113359</v>
      </c>
      <c r="B281" s="201" t="s">
        <v>956</v>
      </c>
      <c r="C281" s="202" t="s">
        <v>924</v>
      </c>
      <c r="D281" s="203" t="s">
        <v>1358</v>
      </c>
      <c r="E281" s="57">
        <v>5</v>
      </c>
      <c r="F281" s="63"/>
      <c r="G281" s="161">
        <f t="shared" si="3"/>
        <v>0</v>
      </c>
    </row>
    <row r="282" spans="1:7" ht="21.2" customHeight="1" x14ac:dyDescent="0.25">
      <c r="A282" s="184">
        <v>9781338745658</v>
      </c>
      <c r="B282" s="201" t="s">
        <v>567</v>
      </c>
      <c r="C282" s="202" t="s">
        <v>924</v>
      </c>
      <c r="D282" s="203"/>
      <c r="E282" s="57">
        <v>5</v>
      </c>
      <c r="F282" s="63"/>
      <c r="G282" s="161">
        <f t="shared" si="3"/>
        <v>0</v>
      </c>
    </row>
    <row r="283" spans="1:7" ht="21.2" customHeight="1" x14ac:dyDescent="0.25">
      <c r="A283" s="184">
        <v>9781338832525</v>
      </c>
      <c r="B283" s="201" t="s">
        <v>457</v>
      </c>
      <c r="C283" s="202" t="s">
        <v>924</v>
      </c>
      <c r="D283" s="203"/>
      <c r="E283" s="57">
        <v>5</v>
      </c>
      <c r="F283" s="63"/>
      <c r="G283" s="161">
        <f t="shared" si="3"/>
        <v>0</v>
      </c>
    </row>
    <row r="284" spans="1:7" ht="21.2" customHeight="1" x14ac:dyDescent="0.25">
      <c r="A284" s="184">
        <v>9781338745467</v>
      </c>
      <c r="B284" s="201" t="s">
        <v>565</v>
      </c>
      <c r="C284" s="202" t="s">
        <v>924</v>
      </c>
      <c r="D284" s="203"/>
      <c r="E284" s="57">
        <v>5</v>
      </c>
      <c r="F284" s="63"/>
      <c r="G284" s="161">
        <f t="shared" si="3"/>
        <v>0</v>
      </c>
    </row>
    <row r="285" spans="1:7" ht="21.2" customHeight="1" x14ac:dyDescent="0.25">
      <c r="A285" s="184">
        <v>9781338224283</v>
      </c>
      <c r="B285" s="201" t="s">
        <v>198</v>
      </c>
      <c r="C285" s="202" t="s">
        <v>125</v>
      </c>
      <c r="D285" s="203"/>
      <c r="E285" s="57">
        <v>5</v>
      </c>
      <c r="F285" s="63"/>
      <c r="G285" s="161">
        <f t="shared" si="3"/>
        <v>0</v>
      </c>
    </row>
    <row r="286" spans="1:7" ht="21.2" customHeight="1" x14ac:dyDescent="0.25">
      <c r="A286" s="184">
        <v>9781338749267</v>
      </c>
      <c r="B286" s="201" t="s">
        <v>343</v>
      </c>
      <c r="C286" s="202" t="s">
        <v>125</v>
      </c>
      <c r="D286" s="203"/>
      <c r="E286" s="57">
        <v>5</v>
      </c>
      <c r="F286" s="63"/>
      <c r="G286" s="161">
        <f t="shared" si="3"/>
        <v>0</v>
      </c>
    </row>
    <row r="287" spans="1:7" ht="21.2" customHeight="1" x14ac:dyDescent="0.25">
      <c r="A287" s="184">
        <v>9781338766691</v>
      </c>
      <c r="B287" s="201" t="s">
        <v>341</v>
      </c>
      <c r="C287" s="202" t="s">
        <v>125</v>
      </c>
      <c r="D287" s="203"/>
      <c r="E287" s="57">
        <v>5</v>
      </c>
      <c r="F287" s="63"/>
      <c r="G287" s="161">
        <f t="shared" si="3"/>
        <v>0</v>
      </c>
    </row>
    <row r="288" spans="1:7" ht="21.2" customHeight="1" x14ac:dyDescent="0.25">
      <c r="A288" s="184">
        <v>9781338783513</v>
      </c>
      <c r="B288" s="201" t="s">
        <v>1113</v>
      </c>
      <c r="C288" s="202" t="s">
        <v>125</v>
      </c>
      <c r="D288" s="203"/>
      <c r="E288" s="57">
        <v>5</v>
      </c>
      <c r="F288" s="63"/>
      <c r="G288" s="161">
        <f t="shared" si="3"/>
        <v>0</v>
      </c>
    </row>
    <row r="289" spans="1:7" ht="21.2" customHeight="1" x14ac:dyDescent="0.25">
      <c r="A289" s="184">
        <v>9781339043333</v>
      </c>
      <c r="B289" s="201" t="s">
        <v>624</v>
      </c>
      <c r="C289" s="202" t="s">
        <v>125</v>
      </c>
      <c r="D289" s="203"/>
      <c r="E289" s="57">
        <v>5</v>
      </c>
      <c r="F289" s="63"/>
      <c r="G289" s="161">
        <f t="shared" si="3"/>
        <v>0</v>
      </c>
    </row>
    <row r="290" spans="1:7" ht="21.2" customHeight="1" x14ac:dyDescent="0.25">
      <c r="A290" s="184">
        <v>9781338865721</v>
      </c>
      <c r="B290" s="201" t="s">
        <v>947</v>
      </c>
      <c r="C290" s="202" t="s">
        <v>125</v>
      </c>
      <c r="D290" s="203"/>
      <c r="E290" s="57">
        <v>5</v>
      </c>
      <c r="F290" s="63"/>
      <c r="G290" s="161">
        <f t="shared" si="3"/>
        <v>0</v>
      </c>
    </row>
    <row r="291" spans="1:7" ht="21.2" customHeight="1" x14ac:dyDescent="0.25">
      <c r="A291" s="184">
        <v>9781338660548</v>
      </c>
      <c r="B291" s="201" t="s">
        <v>530</v>
      </c>
      <c r="C291" s="202" t="s">
        <v>930</v>
      </c>
      <c r="D291" s="203"/>
      <c r="E291" s="57">
        <v>5</v>
      </c>
      <c r="F291" s="63"/>
      <c r="G291" s="161">
        <f t="shared" si="3"/>
        <v>0</v>
      </c>
    </row>
    <row r="292" spans="1:7" ht="21.2" customHeight="1" x14ac:dyDescent="0.25">
      <c r="A292" s="184">
        <v>9798887241005</v>
      </c>
      <c r="B292" s="201" t="s">
        <v>625</v>
      </c>
      <c r="C292" s="202" t="s">
        <v>930</v>
      </c>
      <c r="D292" s="203"/>
      <c r="E292" s="57">
        <v>5</v>
      </c>
      <c r="F292" s="63"/>
      <c r="G292" s="161">
        <f t="shared" si="3"/>
        <v>0</v>
      </c>
    </row>
    <row r="293" spans="1:7" ht="21.2" customHeight="1" x14ac:dyDescent="0.25">
      <c r="A293" s="184">
        <v>9781338881653</v>
      </c>
      <c r="B293" s="201" t="s">
        <v>1115</v>
      </c>
      <c r="C293" s="202" t="s">
        <v>930</v>
      </c>
      <c r="D293" s="203"/>
      <c r="E293" s="57">
        <v>5</v>
      </c>
      <c r="F293" s="63"/>
      <c r="G293" s="161">
        <f t="shared" si="3"/>
        <v>0</v>
      </c>
    </row>
    <row r="294" spans="1:7" ht="21.2" customHeight="1" x14ac:dyDescent="0.25">
      <c r="A294" s="184">
        <v>9781338847338</v>
      </c>
      <c r="B294" s="201" t="s">
        <v>562</v>
      </c>
      <c r="C294" s="202" t="s">
        <v>933</v>
      </c>
      <c r="D294" s="203"/>
      <c r="E294" s="57">
        <v>5</v>
      </c>
      <c r="F294" s="63"/>
      <c r="G294" s="161">
        <f t="shared" si="3"/>
        <v>0</v>
      </c>
    </row>
    <row r="295" spans="1:7" ht="21.2" customHeight="1" x14ac:dyDescent="0.25">
      <c r="A295" s="184">
        <v>9781338889437</v>
      </c>
      <c r="B295" s="201" t="s">
        <v>623</v>
      </c>
      <c r="C295" s="202" t="s">
        <v>921</v>
      </c>
      <c r="D295" s="203"/>
      <c r="E295" s="57">
        <v>5</v>
      </c>
      <c r="F295" s="63"/>
      <c r="G295" s="161">
        <f t="shared" si="3"/>
        <v>0</v>
      </c>
    </row>
    <row r="296" spans="1:7" ht="21.2" customHeight="1" x14ac:dyDescent="0.25">
      <c r="A296" s="184">
        <v>9781338662269</v>
      </c>
      <c r="B296" s="201" t="s">
        <v>95</v>
      </c>
      <c r="C296" s="202" t="s">
        <v>927</v>
      </c>
      <c r="D296" s="203"/>
      <c r="E296" s="57">
        <v>5</v>
      </c>
      <c r="F296" s="63"/>
      <c r="G296" s="161">
        <f t="shared" si="3"/>
        <v>0</v>
      </c>
    </row>
    <row r="297" spans="1:7" ht="21.2" customHeight="1" x14ac:dyDescent="0.25">
      <c r="A297" s="184">
        <v>9781338767216</v>
      </c>
      <c r="B297" s="201" t="s">
        <v>224</v>
      </c>
      <c r="C297" s="202" t="s">
        <v>927</v>
      </c>
      <c r="D297" s="203"/>
      <c r="E297" s="57">
        <v>5</v>
      </c>
      <c r="F297" s="63"/>
      <c r="G297" s="161">
        <f t="shared" si="3"/>
        <v>0</v>
      </c>
    </row>
    <row r="298" spans="1:7" ht="21.2" customHeight="1" x14ac:dyDescent="0.25">
      <c r="A298" s="184">
        <v>9781338815351</v>
      </c>
      <c r="B298" s="201" t="s">
        <v>354</v>
      </c>
      <c r="C298" s="202" t="s">
        <v>927</v>
      </c>
      <c r="D298" s="203"/>
      <c r="E298" s="57">
        <v>5</v>
      </c>
      <c r="F298" s="63"/>
      <c r="G298" s="161">
        <f t="shared" si="3"/>
        <v>0</v>
      </c>
    </row>
    <row r="299" spans="1:7" ht="21.2" customHeight="1" x14ac:dyDescent="0.25">
      <c r="A299" s="184">
        <v>9781338803297</v>
      </c>
      <c r="B299" s="201" t="s">
        <v>349</v>
      </c>
      <c r="C299" s="202" t="s">
        <v>927</v>
      </c>
      <c r="D299" s="203"/>
      <c r="E299" s="57">
        <v>5</v>
      </c>
      <c r="F299" s="63"/>
      <c r="G299" s="161">
        <f t="shared" si="3"/>
        <v>0</v>
      </c>
    </row>
    <row r="300" spans="1:7" ht="21.2" customHeight="1" x14ac:dyDescent="0.25">
      <c r="A300" s="184">
        <v>9781338702088</v>
      </c>
      <c r="B300" s="201" t="s">
        <v>347</v>
      </c>
      <c r="C300" s="202" t="s">
        <v>927</v>
      </c>
      <c r="D300" s="203"/>
      <c r="E300" s="57">
        <v>5</v>
      </c>
      <c r="F300" s="63"/>
      <c r="G300" s="161">
        <f t="shared" si="3"/>
        <v>0</v>
      </c>
    </row>
    <row r="301" spans="1:7" ht="21.2" customHeight="1" x14ac:dyDescent="0.25">
      <c r="A301" s="184">
        <v>9781338892604</v>
      </c>
      <c r="B301" s="201" t="s">
        <v>346</v>
      </c>
      <c r="C301" s="202" t="s">
        <v>927</v>
      </c>
      <c r="D301" s="203"/>
      <c r="E301" s="57">
        <v>5</v>
      </c>
      <c r="F301" s="63"/>
      <c r="G301" s="161">
        <f t="shared" ref="G301:G337" si="4">+F301*E301</f>
        <v>0</v>
      </c>
    </row>
    <row r="302" spans="1:7" ht="21.2" customHeight="1" x14ac:dyDescent="0.25">
      <c r="A302" s="184">
        <v>9780545497619</v>
      </c>
      <c r="B302" s="201" t="s">
        <v>355</v>
      </c>
      <c r="C302" s="202" t="s">
        <v>928</v>
      </c>
      <c r="D302" s="203"/>
      <c r="E302" s="57">
        <v>5</v>
      </c>
      <c r="F302" s="63"/>
      <c r="G302" s="161">
        <f t="shared" si="4"/>
        <v>0</v>
      </c>
    </row>
    <row r="303" spans="1:7" ht="21.2" customHeight="1" x14ac:dyDescent="0.25">
      <c r="A303" s="184">
        <v>9780439244190</v>
      </c>
      <c r="B303" s="201" t="s">
        <v>449</v>
      </c>
      <c r="C303" s="202" t="s">
        <v>928</v>
      </c>
      <c r="D303" s="203"/>
      <c r="E303" s="57">
        <v>5</v>
      </c>
      <c r="F303" s="63"/>
      <c r="G303" s="161">
        <f t="shared" si="4"/>
        <v>0</v>
      </c>
    </row>
    <row r="304" spans="1:7" ht="21.2" customHeight="1" x14ac:dyDescent="0.25">
      <c r="A304" s="184">
        <v>9781338796087</v>
      </c>
      <c r="B304" s="201" t="s">
        <v>232</v>
      </c>
      <c r="C304" s="202" t="s">
        <v>916</v>
      </c>
      <c r="D304" s="203"/>
      <c r="E304" s="57">
        <v>5</v>
      </c>
      <c r="F304" s="63"/>
      <c r="G304" s="161">
        <f t="shared" si="4"/>
        <v>0</v>
      </c>
    </row>
    <row r="305" spans="1:7" ht="21.2" customHeight="1" x14ac:dyDescent="0.25">
      <c r="A305" s="184">
        <v>9780545041737</v>
      </c>
      <c r="B305" s="201" t="s">
        <v>448</v>
      </c>
      <c r="C305" s="202" t="s">
        <v>916</v>
      </c>
      <c r="D305" s="203"/>
      <c r="E305" s="57">
        <v>5</v>
      </c>
      <c r="F305" s="63"/>
      <c r="G305" s="161">
        <f t="shared" si="4"/>
        <v>0</v>
      </c>
    </row>
    <row r="306" spans="1:7" ht="21.2" customHeight="1" x14ac:dyDescent="0.25">
      <c r="A306" s="184">
        <v>9781338785524</v>
      </c>
      <c r="B306" s="201" t="s">
        <v>1142</v>
      </c>
      <c r="C306" s="202" t="s">
        <v>916</v>
      </c>
      <c r="D306" s="203"/>
      <c r="E306" s="57">
        <v>5</v>
      </c>
      <c r="F306" s="63"/>
      <c r="G306" s="161">
        <f t="shared" si="4"/>
        <v>0</v>
      </c>
    </row>
    <row r="307" spans="1:7" ht="21.2" customHeight="1" x14ac:dyDescent="0.25">
      <c r="A307" s="184">
        <v>9781339035468</v>
      </c>
      <c r="B307" s="201" t="s">
        <v>547</v>
      </c>
      <c r="C307" s="202" t="s">
        <v>916</v>
      </c>
      <c r="D307" s="203"/>
      <c r="E307" s="57">
        <v>5</v>
      </c>
      <c r="F307" s="63"/>
      <c r="G307" s="161">
        <f t="shared" si="4"/>
        <v>0</v>
      </c>
    </row>
    <row r="308" spans="1:7" ht="21.2" customHeight="1" x14ac:dyDescent="0.25">
      <c r="A308" s="184">
        <v>9781339011325</v>
      </c>
      <c r="B308" s="201" t="s">
        <v>1029</v>
      </c>
      <c r="C308" s="202" t="s">
        <v>916</v>
      </c>
      <c r="D308" s="203"/>
      <c r="E308" s="57">
        <v>5</v>
      </c>
      <c r="F308" s="63"/>
      <c r="G308" s="161">
        <f t="shared" si="4"/>
        <v>0</v>
      </c>
    </row>
    <row r="309" spans="1:7" ht="21.2" customHeight="1" x14ac:dyDescent="0.25">
      <c r="A309" s="184">
        <v>9781338716580</v>
      </c>
      <c r="B309" s="201" t="s">
        <v>239</v>
      </c>
      <c r="C309" s="202" t="s">
        <v>922</v>
      </c>
      <c r="D309" s="203"/>
      <c r="E309" s="57">
        <v>5</v>
      </c>
      <c r="F309" s="63"/>
      <c r="G309" s="161">
        <f t="shared" si="4"/>
        <v>0</v>
      </c>
    </row>
    <row r="310" spans="1:7" ht="21.2" customHeight="1" x14ac:dyDescent="0.25">
      <c r="A310" s="184">
        <v>9781338857887</v>
      </c>
      <c r="B310" s="201" t="s">
        <v>560</v>
      </c>
      <c r="C310" s="202" t="s">
        <v>922</v>
      </c>
      <c r="D310" s="203"/>
      <c r="E310" s="57">
        <v>5</v>
      </c>
      <c r="F310" s="63"/>
      <c r="G310" s="161">
        <f t="shared" si="4"/>
        <v>0</v>
      </c>
    </row>
    <row r="311" spans="1:7" ht="21.2" customHeight="1" x14ac:dyDescent="0.25">
      <c r="A311" s="184">
        <v>9781443175746</v>
      </c>
      <c r="B311" s="201" t="s">
        <v>219</v>
      </c>
      <c r="C311" s="202" t="s">
        <v>918</v>
      </c>
      <c r="D311" s="203" t="s">
        <v>1358</v>
      </c>
      <c r="E311" s="57">
        <v>5</v>
      </c>
      <c r="F311" s="63"/>
      <c r="G311" s="161">
        <f t="shared" si="4"/>
        <v>0</v>
      </c>
    </row>
    <row r="312" spans="1:7" ht="21.2" customHeight="1" x14ac:dyDescent="0.25">
      <c r="A312" s="184">
        <v>9781338832853</v>
      </c>
      <c r="B312" s="201" t="s">
        <v>241</v>
      </c>
      <c r="C312" s="202" t="s">
        <v>918</v>
      </c>
      <c r="D312" s="203"/>
      <c r="E312" s="57">
        <v>5</v>
      </c>
      <c r="F312" s="63"/>
      <c r="G312" s="161">
        <f t="shared" si="4"/>
        <v>0</v>
      </c>
    </row>
    <row r="313" spans="1:7" ht="21.2" customHeight="1" x14ac:dyDescent="0.25">
      <c r="A313" s="184">
        <v>9781338731071</v>
      </c>
      <c r="B313" s="201" t="s">
        <v>221</v>
      </c>
      <c r="C313" s="202" t="s">
        <v>918</v>
      </c>
      <c r="D313" s="203"/>
      <c r="E313" s="57">
        <v>5</v>
      </c>
      <c r="F313" s="63"/>
      <c r="G313" s="161">
        <f t="shared" si="4"/>
        <v>0</v>
      </c>
    </row>
    <row r="314" spans="1:7" ht="21.2" customHeight="1" x14ac:dyDescent="0.25">
      <c r="A314" s="184">
        <v>9781338893250</v>
      </c>
      <c r="B314" s="201" t="s">
        <v>550</v>
      </c>
      <c r="C314" s="202" t="s">
        <v>918</v>
      </c>
      <c r="D314" s="203"/>
      <c r="E314" s="57">
        <v>5</v>
      </c>
      <c r="F314" s="63"/>
      <c r="G314" s="161">
        <f t="shared" si="4"/>
        <v>0</v>
      </c>
    </row>
    <row r="315" spans="1:7" ht="21.2" customHeight="1" x14ac:dyDescent="0.25">
      <c r="A315" s="184">
        <v>9781339037370</v>
      </c>
      <c r="B315" s="201" t="s">
        <v>551</v>
      </c>
      <c r="C315" s="202" t="s">
        <v>918</v>
      </c>
      <c r="D315" s="203"/>
      <c r="E315" s="57">
        <v>5</v>
      </c>
      <c r="F315" s="63"/>
      <c r="G315" s="161">
        <f t="shared" si="4"/>
        <v>0</v>
      </c>
    </row>
    <row r="316" spans="1:7" ht="21.2" customHeight="1" x14ac:dyDescent="0.25">
      <c r="A316" s="184">
        <v>9781546126683</v>
      </c>
      <c r="B316" s="201" t="s">
        <v>663</v>
      </c>
      <c r="C316" s="202" t="s">
        <v>918</v>
      </c>
      <c r="D316" s="203"/>
      <c r="E316" s="57">
        <v>5</v>
      </c>
      <c r="F316" s="63"/>
      <c r="G316" s="161">
        <f t="shared" si="4"/>
        <v>0</v>
      </c>
    </row>
    <row r="317" spans="1:7" ht="21.2" customHeight="1" x14ac:dyDescent="0.25">
      <c r="A317" s="184">
        <v>9781338893274</v>
      </c>
      <c r="B317" s="201" t="s">
        <v>553</v>
      </c>
      <c r="C317" s="202" t="s">
        <v>918</v>
      </c>
      <c r="D317" s="203"/>
      <c r="E317" s="57">
        <v>5</v>
      </c>
      <c r="F317" s="63"/>
      <c r="G317" s="161">
        <f t="shared" si="4"/>
        <v>0</v>
      </c>
    </row>
    <row r="318" spans="1:7" ht="21.2" customHeight="1" x14ac:dyDescent="0.25">
      <c r="A318" s="184">
        <v>9780439120425</v>
      </c>
      <c r="B318" s="201" t="s">
        <v>447</v>
      </c>
      <c r="C318" s="202" t="s">
        <v>918</v>
      </c>
      <c r="D318" s="203"/>
      <c r="E318" s="57">
        <v>5</v>
      </c>
      <c r="F318" s="63"/>
      <c r="G318" s="161">
        <f t="shared" si="4"/>
        <v>0</v>
      </c>
    </row>
    <row r="319" spans="1:7" ht="21.2" customHeight="1" x14ac:dyDescent="0.25">
      <c r="A319" s="184">
        <v>9781339006888</v>
      </c>
      <c r="B319" s="201" t="s">
        <v>366</v>
      </c>
      <c r="C319" s="202" t="s">
        <v>918</v>
      </c>
      <c r="D319" s="203"/>
      <c r="E319" s="57">
        <v>5</v>
      </c>
      <c r="F319" s="63"/>
      <c r="G319" s="161">
        <f t="shared" si="4"/>
        <v>0</v>
      </c>
    </row>
    <row r="320" spans="1:7" ht="21.2" customHeight="1" x14ac:dyDescent="0.25">
      <c r="A320" s="184">
        <v>9781338893182</v>
      </c>
      <c r="B320" s="201" t="s">
        <v>561</v>
      </c>
      <c r="C320" s="202" t="s">
        <v>918</v>
      </c>
      <c r="D320" s="203"/>
      <c r="E320" s="57">
        <v>5</v>
      </c>
      <c r="F320" s="63"/>
      <c r="G320" s="161">
        <f t="shared" si="4"/>
        <v>0</v>
      </c>
    </row>
    <row r="321" spans="1:7" ht="21.2" customHeight="1" x14ac:dyDescent="0.25">
      <c r="A321" s="184">
        <v>9781338640502</v>
      </c>
      <c r="B321" s="201" t="s">
        <v>244</v>
      </c>
      <c r="C321" s="202" t="s">
        <v>923</v>
      </c>
      <c r="D321" s="203"/>
      <c r="E321" s="57">
        <v>5</v>
      </c>
      <c r="F321" s="63"/>
      <c r="G321" s="161">
        <f t="shared" si="4"/>
        <v>0</v>
      </c>
    </row>
    <row r="322" spans="1:7" ht="21.2" customHeight="1" x14ac:dyDescent="0.25">
      <c r="A322" s="184">
        <v>9781338810462</v>
      </c>
      <c r="B322" s="201" t="s">
        <v>248</v>
      </c>
      <c r="C322" s="202" t="s">
        <v>929</v>
      </c>
      <c r="D322" s="203"/>
      <c r="E322" s="57">
        <v>5</v>
      </c>
      <c r="F322" s="63"/>
      <c r="G322" s="161">
        <f t="shared" si="4"/>
        <v>0</v>
      </c>
    </row>
    <row r="323" spans="1:7" ht="21.2" customHeight="1" x14ac:dyDescent="0.25">
      <c r="A323" s="184">
        <v>9781338746723</v>
      </c>
      <c r="B323" s="201" t="s">
        <v>371</v>
      </c>
      <c r="C323" s="202" t="s">
        <v>929</v>
      </c>
      <c r="D323" s="203"/>
      <c r="E323" s="57">
        <v>5</v>
      </c>
      <c r="F323" s="63"/>
      <c r="G323" s="161">
        <f t="shared" si="4"/>
        <v>0</v>
      </c>
    </row>
    <row r="324" spans="1:7" ht="21.2" customHeight="1" x14ac:dyDescent="0.25">
      <c r="A324" s="184">
        <v>9781339027357</v>
      </c>
      <c r="B324" s="201" t="s">
        <v>552</v>
      </c>
      <c r="C324" s="202" t="s">
        <v>929</v>
      </c>
      <c r="D324" s="203" t="s">
        <v>1358</v>
      </c>
      <c r="E324" s="57">
        <v>5</v>
      </c>
      <c r="F324" s="63"/>
      <c r="G324" s="161">
        <f t="shared" si="4"/>
        <v>0</v>
      </c>
    </row>
    <row r="325" spans="1:7" ht="21.2" customHeight="1" x14ac:dyDescent="0.25">
      <c r="A325" s="184">
        <v>9781443190022</v>
      </c>
      <c r="B325" s="201" t="s">
        <v>245</v>
      </c>
      <c r="C325" s="202" t="s">
        <v>925</v>
      </c>
      <c r="D325" s="203" t="s">
        <v>1358</v>
      </c>
      <c r="E325" s="57">
        <v>5</v>
      </c>
      <c r="F325" s="63"/>
      <c r="G325" s="161">
        <f t="shared" si="4"/>
        <v>0</v>
      </c>
    </row>
    <row r="326" spans="1:7" ht="21.2" customHeight="1" x14ac:dyDescent="0.25">
      <c r="A326" s="184">
        <v>9781338829891</v>
      </c>
      <c r="B326" s="201" t="s">
        <v>246</v>
      </c>
      <c r="C326" s="202" t="s">
        <v>925</v>
      </c>
      <c r="D326" s="203"/>
      <c r="E326" s="57">
        <v>5</v>
      </c>
      <c r="F326" s="63"/>
      <c r="G326" s="161">
        <f t="shared" si="4"/>
        <v>0</v>
      </c>
    </row>
    <row r="327" spans="1:7" ht="21.2" customHeight="1" x14ac:dyDescent="0.25">
      <c r="A327" s="184">
        <v>9781338867466</v>
      </c>
      <c r="B327" s="201" t="s">
        <v>251</v>
      </c>
      <c r="C327" s="202" t="s">
        <v>925</v>
      </c>
      <c r="D327" s="203" t="s">
        <v>1358</v>
      </c>
      <c r="E327" s="57">
        <v>5</v>
      </c>
      <c r="F327" s="63"/>
      <c r="G327" s="161">
        <f t="shared" si="4"/>
        <v>0</v>
      </c>
    </row>
    <row r="328" spans="1:7" ht="21.2" customHeight="1" x14ac:dyDescent="0.25">
      <c r="A328" s="184">
        <v>9780590474139</v>
      </c>
      <c r="B328" s="201" t="s">
        <v>380</v>
      </c>
      <c r="C328" s="202" t="s">
        <v>925</v>
      </c>
      <c r="D328" s="203"/>
      <c r="E328" s="57">
        <v>5</v>
      </c>
      <c r="F328" s="63"/>
      <c r="G328" s="161">
        <f t="shared" si="4"/>
        <v>0</v>
      </c>
    </row>
    <row r="329" spans="1:7" ht="21.2" customHeight="1" x14ac:dyDescent="0.25">
      <c r="A329" s="184">
        <v>9781338831412</v>
      </c>
      <c r="B329" s="201" t="s">
        <v>376</v>
      </c>
      <c r="C329" s="202" t="s">
        <v>925</v>
      </c>
      <c r="D329" s="203" t="s">
        <v>1358</v>
      </c>
      <c r="E329" s="57">
        <v>5</v>
      </c>
      <c r="F329" s="63"/>
      <c r="G329" s="161">
        <f t="shared" si="4"/>
        <v>0</v>
      </c>
    </row>
    <row r="330" spans="1:7" ht="21.2" customHeight="1" x14ac:dyDescent="0.25">
      <c r="A330" s="184">
        <v>9781338892635</v>
      </c>
      <c r="B330" s="201" t="s">
        <v>383</v>
      </c>
      <c r="C330" s="202" t="s">
        <v>925</v>
      </c>
      <c r="D330" s="203"/>
      <c r="E330" s="57">
        <v>5</v>
      </c>
      <c r="F330" s="63"/>
      <c r="G330" s="161">
        <f t="shared" si="4"/>
        <v>0</v>
      </c>
    </row>
    <row r="331" spans="1:7" ht="21.2" customHeight="1" x14ac:dyDescent="0.25">
      <c r="A331" s="184">
        <v>9781338775808</v>
      </c>
      <c r="B331" s="201" t="s">
        <v>740</v>
      </c>
      <c r="C331" s="202" t="s">
        <v>925</v>
      </c>
      <c r="D331" s="203"/>
      <c r="E331" s="57">
        <v>5</v>
      </c>
      <c r="F331" s="63"/>
      <c r="G331" s="161">
        <f t="shared" si="4"/>
        <v>0</v>
      </c>
    </row>
    <row r="332" spans="1:7" ht="21.2" customHeight="1" x14ac:dyDescent="0.25">
      <c r="A332" s="184">
        <v>9781338629347</v>
      </c>
      <c r="B332" s="201" t="s">
        <v>453</v>
      </c>
      <c r="C332" s="202" t="s">
        <v>920</v>
      </c>
      <c r="D332" s="203"/>
      <c r="E332" s="57">
        <v>5</v>
      </c>
      <c r="F332" s="63"/>
      <c r="G332" s="161">
        <f t="shared" si="4"/>
        <v>0</v>
      </c>
    </row>
    <row r="333" spans="1:7" ht="21.2" customHeight="1" x14ac:dyDescent="0.25">
      <c r="A333" s="184">
        <v>9781339036557</v>
      </c>
      <c r="B333" s="201" t="s">
        <v>452</v>
      </c>
      <c r="C333" s="202" t="s">
        <v>920</v>
      </c>
      <c r="D333" s="203"/>
      <c r="E333" s="57">
        <v>5</v>
      </c>
      <c r="F333" s="63"/>
      <c r="G333" s="161">
        <f t="shared" si="4"/>
        <v>0</v>
      </c>
    </row>
    <row r="334" spans="1:7" ht="21.2" customHeight="1" x14ac:dyDescent="0.25">
      <c r="A334" s="184">
        <v>9780545803526</v>
      </c>
      <c r="B334" s="201" t="s">
        <v>393</v>
      </c>
      <c r="C334" s="202" t="s">
        <v>920</v>
      </c>
      <c r="D334" s="203"/>
      <c r="E334" s="57">
        <v>5</v>
      </c>
      <c r="F334" s="63"/>
      <c r="G334" s="161">
        <f t="shared" si="4"/>
        <v>0</v>
      </c>
    </row>
    <row r="335" spans="1:7" ht="21.2" customHeight="1" x14ac:dyDescent="0.25">
      <c r="A335" s="184">
        <v>9781339031880</v>
      </c>
      <c r="B335" s="201" t="s">
        <v>737</v>
      </c>
      <c r="C335" s="202" t="s">
        <v>920</v>
      </c>
      <c r="D335" s="203"/>
      <c r="E335" s="57">
        <v>5</v>
      </c>
      <c r="F335" s="63"/>
      <c r="G335" s="161">
        <f t="shared" si="4"/>
        <v>0</v>
      </c>
    </row>
    <row r="336" spans="1:7" ht="21.2" customHeight="1" x14ac:dyDescent="0.25">
      <c r="A336" s="184">
        <v>9781339054032</v>
      </c>
      <c r="B336" s="201" t="s">
        <v>563</v>
      </c>
      <c r="C336" s="202" t="s">
        <v>920</v>
      </c>
      <c r="D336" s="203"/>
      <c r="E336" s="57">
        <v>5</v>
      </c>
      <c r="F336" s="63"/>
      <c r="G336" s="161">
        <f t="shared" si="4"/>
        <v>0</v>
      </c>
    </row>
    <row r="337" spans="1:7" ht="21.2" customHeight="1" x14ac:dyDescent="0.25">
      <c r="A337" s="184">
        <v>9781338838886</v>
      </c>
      <c r="B337" s="201" t="s">
        <v>103</v>
      </c>
      <c r="C337" s="202" t="s">
        <v>931</v>
      </c>
      <c r="D337" s="203"/>
      <c r="E337" s="57">
        <v>5</v>
      </c>
      <c r="F337" s="63"/>
      <c r="G337" s="161">
        <f t="shared" si="4"/>
        <v>0</v>
      </c>
    </row>
    <row r="338" spans="1:7" ht="21.2" customHeight="1" thickBot="1" x14ac:dyDescent="0.45">
      <c r="A338" s="271" t="s">
        <v>941</v>
      </c>
      <c r="B338" s="272"/>
      <c r="C338" s="272"/>
      <c r="D338" s="272"/>
      <c r="E338" s="272"/>
      <c r="F338" s="272"/>
      <c r="G338" s="273"/>
    </row>
    <row r="339" spans="1:7" ht="21.2" customHeight="1" thickTop="1" x14ac:dyDescent="0.25">
      <c r="A339" s="184">
        <v>9781912813391</v>
      </c>
      <c r="B339" s="201" t="s">
        <v>138</v>
      </c>
      <c r="C339" s="202" t="s">
        <v>935</v>
      </c>
      <c r="D339" s="203"/>
      <c r="E339" s="57">
        <v>16</v>
      </c>
      <c r="F339" s="63"/>
      <c r="G339" s="161">
        <f>+F339*E339</f>
        <v>0</v>
      </c>
    </row>
    <row r="340" spans="1:7" ht="21.2" customHeight="1" x14ac:dyDescent="0.25">
      <c r="A340" s="184">
        <v>9781805441922</v>
      </c>
      <c r="B340" s="201" t="s">
        <v>1073</v>
      </c>
      <c r="C340" s="202" t="s">
        <v>935</v>
      </c>
      <c r="D340" s="203"/>
      <c r="E340" s="57">
        <v>15.75</v>
      </c>
      <c r="F340" s="63"/>
      <c r="G340" s="161">
        <f t="shared" ref="G340:G402" si="5">+F340*E340</f>
        <v>0</v>
      </c>
    </row>
    <row r="341" spans="1:7" ht="21.2" customHeight="1" x14ac:dyDescent="0.25">
      <c r="A341" s="184">
        <v>9781803376868</v>
      </c>
      <c r="B341" s="201" t="s">
        <v>442</v>
      </c>
      <c r="C341" s="202" t="s">
        <v>935</v>
      </c>
      <c r="D341" s="203"/>
      <c r="E341" s="57">
        <v>10</v>
      </c>
      <c r="F341" s="63"/>
      <c r="G341" s="161">
        <f t="shared" si="5"/>
        <v>0</v>
      </c>
    </row>
    <row r="342" spans="1:7" ht="21.2" customHeight="1" x14ac:dyDescent="0.25">
      <c r="A342" s="184">
        <v>9781803377483</v>
      </c>
      <c r="B342" s="201" t="s">
        <v>608</v>
      </c>
      <c r="C342" s="202" t="s">
        <v>935</v>
      </c>
      <c r="D342" s="203"/>
      <c r="E342" s="57">
        <v>11.5</v>
      </c>
      <c r="F342" s="63"/>
      <c r="G342" s="161">
        <f t="shared" si="5"/>
        <v>0</v>
      </c>
    </row>
    <row r="343" spans="1:7" ht="21.2" customHeight="1" x14ac:dyDescent="0.25">
      <c r="A343" s="184">
        <v>9781805440598</v>
      </c>
      <c r="B343" s="201" t="s">
        <v>1071</v>
      </c>
      <c r="C343" s="202" t="s">
        <v>935</v>
      </c>
      <c r="D343" s="203"/>
      <c r="E343" s="57">
        <v>17.75</v>
      </c>
      <c r="F343" s="63"/>
      <c r="G343" s="161">
        <f t="shared" si="5"/>
        <v>0</v>
      </c>
    </row>
    <row r="344" spans="1:7" ht="21.2" customHeight="1" x14ac:dyDescent="0.25">
      <c r="A344" s="184">
        <v>9781800583887</v>
      </c>
      <c r="B344" s="201" t="s">
        <v>687</v>
      </c>
      <c r="C344" s="202" t="s">
        <v>935</v>
      </c>
      <c r="D344" s="203"/>
      <c r="E344" s="57">
        <v>12</v>
      </c>
      <c r="F344" s="63"/>
      <c r="G344" s="161">
        <f t="shared" si="5"/>
        <v>0</v>
      </c>
    </row>
    <row r="345" spans="1:7" ht="21.2" customHeight="1" x14ac:dyDescent="0.25">
      <c r="A345" s="184">
        <v>9781338844764</v>
      </c>
      <c r="B345" s="201" t="s">
        <v>688</v>
      </c>
      <c r="C345" s="202" t="s">
        <v>935</v>
      </c>
      <c r="D345" s="203"/>
      <c r="E345" s="57">
        <v>15.75</v>
      </c>
      <c r="F345" s="63"/>
      <c r="G345" s="161">
        <f t="shared" si="5"/>
        <v>0</v>
      </c>
    </row>
    <row r="346" spans="1:7" ht="21.2" customHeight="1" x14ac:dyDescent="0.25">
      <c r="A346" s="184">
        <v>9781546115977</v>
      </c>
      <c r="B346" s="201" t="s">
        <v>1074</v>
      </c>
      <c r="C346" s="202" t="s">
        <v>935</v>
      </c>
      <c r="D346" s="203"/>
      <c r="E346" s="57">
        <v>17.75</v>
      </c>
      <c r="F346" s="63"/>
      <c r="G346" s="161">
        <f t="shared" si="5"/>
        <v>0</v>
      </c>
    </row>
    <row r="347" spans="1:7" ht="21.2" customHeight="1" x14ac:dyDescent="0.25">
      <c r="A347" s="184">
        <v>9781803371542</v>
      </c>
      <c r="B347" s="201" t="s">
        <v>605</v>
      </c>
      <c r="C347" s="202" t="s">
        <v>935</v>
      </c>
      <c r="D347" s="203"/>
      <c r="E347" s="57">
        <v>12.5</v>
      </c>
      <c r="F347" s="63"/>
      <c r="G347" s="161">
        <f t="shared" si="5"/>
        <v>0</v>
      </c>
    </row>
    <row r="348" spans="1:7" ht="21.2" customHeight="1" x14ac:dyDescent="0.25">
      <c r="A348" s="184">
        <v>9781801057578</v>
      </c>
      <c r="B348" s="201" t="s">
        <v>1072</v>
      </c>
      <c r="C348" s="202" t="s">
        <v>926</v>
      </c>
      <c r="D348" s="203"/>
      <c r="E348" s="57">
        <v>14</v>
      </c>
      <c r="F348" s="63"/>
      <c r="G348" s="161">
        <f t="shared" si="5"/>
        <v>0</v>
      </c>
    </row>
    <row r="349" spans="1:7" ht="21.2" customHeight="1" x14ac:dyDescent="0.25">
      <c r="A349" s="184">
        <v>9780735266766</v>
      </c>
      <c r="B349" s="201" t="s">
        <v>51</v>
      </c>
      <c r="C349" s="202" t="s">
        <v>926</v>
      </c>
      <c r="D349" s="203"/>
      <c r="E349" s="57">
        <v>12</v>
      </c>
      <c r="F349" s="63"/>
      <c r="G349" s="161">
        <f t="shared" si="5"/>
        <v>0</v>
      </c>
    </row>
    <row r="350" spans="1:7" ht="21.2" customHeight="1" x14ac:dyDescent="0.25">
      <c r="A350" s="184">
        <v>9781338672572</v>
      </c>
      <c r="B350" s="201" t="s">
        <v>1013</v>
      </c>
      <c r="C350" s="202" t="s">
        <v>926</v>
      </c>
      <c r="D350" s="203"/>
      <c r="E350" s="57">
        <v>8</v>
      </c>
      <c r="F350" s="63"/>
      <c r="G350" s="161">
        <f t="shared" si="5"/>
        <v>0</v>
      </c>
    </row>
    <row r="351" spans="1:7" ht="21.2" customHeight="1" x14ac:dyDescent="0.25">
      <c r="A351" s="184">
        <v>9781338828719</v>
      </c>
      <c r="B351" s="201" t="s">
        <v>672</v>
      </c>
      <c r="C351" s="202" t="s">
        <v>926</v>
      </c>
      <c r="D351" s="203"/>
      <c r="E351" s="57">
        <v>9.25</v>
      </c>
      <c r="F351" s="63"/>
      <c r="G351" s="161">
        <f t="shared" si="5"/>
        <v>0</v>
      </c>
    </row>
    <row r="352" spans="1:7" ht="21.2" customHeight="1" x14ac:dyDescent="0.25">
      <c r="A352" s="184">
        <v>9781338888041</v>
      </c>
      <c r="B352" s="201" t="s">
        <v>1007</v>
      </c>
      <c r="C352" s="202" t="s">
        <v>926</v>
      </c>
      <c r="D352" s="203"/>
      <c r="E352" s="57">
        <v>18</v>
      </c>
      <c r="F352" s="63"/>
      <c r="G352" s="161">
        <f t="shared" si="5"/>
        <v>0</v>
      </c>
    </row>
    <row r="353" spans="1:7" ht="21.2" customHeight="1" x14ac:dyDescent="0.25">
      <c r="A353" s="184">
        <v>9781338885415</v>
      </c>
      <c r="B353" s="201" t="s">
        <v>961</v>
      </c>
      <c r="C353" s="202" t="s">
        <v>926</v>
      </c>
      <c r="D353" s="203"/>
      <c r="E353" s="57">
        <v>8.25</v>
      </c>
      <c r="F353" s="63"/>
      <c r="G353" s="161">
        <f t="shared" si="5"/>
        <v>0</v>
      </c>
    </row>
    <row r="354" spans="1:7" ht="21.2" customHeight="1" x14ac:dyDescent="0.25">
      <c r="A354" s="184">
        <v>9781338828566</v>
      </c>
      <c r="B354" s="201" t="s">
        <v>139</v>
      </c>
      <c r="C354" s="202" t="s">
        <v>926</v>
      </c>
      <c r="D354" s="203"/>
      <c r="E354" s="57">
        <v>14.5</v>
      </c>
      <c r="F354" s="63"/>
      <c r="G354" s="161">
        <f t="shared" si="5"/>
        <v>0</v>
      </c>
    </row>
    <row r="355" spans="1:7" ht="21.2" customHeight="1" x14ac:dyDescent="0.25">
      <c r="A355" s="184">
        <v>9781339034485</v>
      </c>
      <c r="B355" s="201" t="s">
        <v>673</v>
      </c>
      <c r="C355" s="202" t="s">
        <v>926</v>
      </c>
      <c r="D355" s="203"/>
      <c r="E355" s="57">
        <v>11.25</v>
      </c>
      <c r="F355" s="63"/>
      <c r="G355" s="161">
        <f t="shared" si="5"/>
        <v>0</v>
      </c>
    </row>
    <row r="356" spans="1:7" ht="21.2" customHeight="1" x14ac:dyDescent="0.25">
      <c r="A356" s="184">
        <v>9781338794595</v>
      </c>
      <c r="B356" s="201" t="s">
        <v>300</v>
      </c>
      <c r="C356" s="202" t="s">
        <v>926</v>
      </c>
      <c r="D356" s="203"/>
      <c r="E356" s="57">
        <v>7.25</v>
      </c>
      <c r="F356" s="63"/>
      <c r="G356" s="161">
        <f t="shared" si="5"/>
        <v>0</v>
      </c>
    </row>
    <row r="357" spans="1:7" ht="21.2" customHeight="1" x14ac:dyDescent="0.25">
      <c r="A357" s="184">
        <v>9781443197427</v>
      </c>
      <c r="B357" s="201" t="s">
        <v>686</v>
      </c>
      <c r="C357" s="202" t="s">
        <v>926</v>
      </c>
      <c r="D357" s="203"/>
      <c r="E357" s="57">
        <v>9</v>
      </c>
      <c r="F357" s="63"/>
      <c r="G357" s="161">
        <f t="shared" si="5"/>
        <v>0</v>
      </c>
    </row>
    <row r="358" spans="1:7" ht="21.2" customHeight="1" x14ac:dyDescent="0.25">
      <c r="A358" s="184">
        <v>9781789478235</v>
      </c>
      <c r="B358" s="201" t="s">
        <v>44</v>
      </c>
      <c r="C358" s="202" t="s">
        <v>926</v>
      </c>
      <c r="D358" s="203"/>
      <c r="E358" s="57">
        <v>12</v>
      </c>
      <c r="F358" s="63"/>
      <c r="G358" s="161">
        <f t="shared" si="5"/>
        <v>0</v>
      </c>
    </row>
    <row r="359" spans="1:7" ht="21.2" customHeight="1" x14ac:dyDescent="0.25">
      <c r="A359" s="184">
        <v>9780593305508</v>
      </c>
      <c r="B359" s="201" t="s">
        <v>999</v>
      </c>
      <c r="C359" s="202" t="s">
        <v>926</v>
      </c>
      <c r="D359" s="203"/>
      <c r="E359" s="57">
        <v>8.25</v>
      </c>
      <c r="F359" s="63"/>
      <c r="G359" s="161">
        <f t="shared" si="5"/>
        <v>0</v>
      </c>
    </row>
    <row r="360" spans="1:7" ht="21.2" customHeight="1" x14ac:dyDescent="0.25">
      <c r="A360" s="184">
        <v>9781339032504</v>
      </c>
      <c r="B360" s="201" t="s">
        <v>644</v>
      </c>
      <c r="C360" s="202" t="s">
        <v>926</v>
      </c>
      <c r="D360" s="203"/>
      <c r="E360" s="57">
        <v>10.5</v>
      </c>
      <c r="F360" s="63"/>
      <c r="G360" s="161">
        <f t="shared" si="5"/>
        <v>0</v>
      </c>
    </row>
    <row r="361" spans="1:7" ht="21.2" customHeight="1" x14ac:dyDescent="0.25">
      <c r="A361" s="184">
        <v>9781774921135</v>
      </c>
      <c r="B361" s="201" t="s">
        <v>446</v>
      </c>
      <c r="C361" s="202" t="s">
        <v>926</v>
      </c>
      <c r="D361" s="203" t="s">
        <v>1358</v>
      </c>
      <c r="E361" s="57">
        <v>13.5</v>
      </c>
      <c r="F361" s="63"/>
      <c r="G361" s="161">
        <f t="shared" si="5"/>
        <v>0</v>
      </c>
    </row>
    <row r="362" spans="1:7" ht="21.2" customHeight="1" x14ac:dyDescent="0.25">
      <c r="A362" s="184">
        <v>9781774881811</v>
      </c>
      <c r="B362" s="201" t="s">
        <v>301</v>
      </c>
      <c r="C362" s="202" t="s">
        <v>926</v>
      </c>
      <c r="D362" s="203" t="s">
        <v>1358</v>
      </c>
      <c r="E362" s="57">
        <v>12.5</v>
      </c>
      <c r="F362" s="63"/>
      <c r="G362" s="161">
        <f t="shared" si="5"/>
        <v>0</v>
      </c>
    </row>
    <row r="363" spans="1:7" ht="21.2" customHeight="1" x14ac:dyDescent="0.25">
      <c r="A363" s="184">
        <v>9781368095105</v>
      </c>
      <c r="B363" s="201" t="s">
        <v>753</v>
      </c>
      <c r="C363" s="202" t="s">
        <v>926</v>
      </c>
      <c r="D363" s="203"/>
      <c r="E363" s="57">
        <v>8.25</v>
      </c>
      <c r="F363" s="63"/>
      <c r="G363" s="161">
        <f t="shared" si="5"/>
        <v>0</v>
      </c>
    </row>
    <row r="364" spans="1:7" ht="21.2" customHeight="1" x14ac:dyDescent="0.25">
      <c r="A364" s="184">
        <v>9781338887198</v>
      </c>
      <c r="B364" s="201" t="s">
        <v>963</v>
      </c>
      <c r="C364" s="202" t="s">
        <v>926</v>
      </c>
      <c r="D364" s="203"/>
      <c r="E364" s="57">
        <v>20.75</v>
      </c>
      <c r="F364" s="63"/>
      <c r="G364" s="161">
        <f t="shared" si="5"/>
        <v>0</v>
      </c>
    </row>
    <row r="365" spans="1:7" ht="21.2" customHeight="1" x14ac:dyDescent="0.25">
      <c r="A365" s="184">
        <v>9781338890273</v>
      </c>
      <c r="B365" s="201" t="s">
        <v>676</v>
      </c>
      <c r="C365" s="202" t="s">
        <v>926</v>
      </c>
      <c r="D365" s="203"/>
      <c r="E365" s="57">
        <v>10.5</v>
      </c>
      <c r="F365" s="63"/>
      <c r="G365" s="161">
        <f t="shared" si="5"/>
        <v>0</v>
      </c>
    </row>
    <row r="366" spans="1:7" ht="21.2" customHeight="1" x14ac:dyDescent="0.25">
      <c r="A366" s="184">
        <v>9781805441779</v>
      </c>
      <c r="B366" s="201" t="s">
        <v>1070</v>
      </c>
      <c r="C366" s="202" t="s">
        <v>926</v>
      </c>
      <c r="D366" s="203"/>
      <c r="E366" s="57">
        <v>11.5</v>
      </c>
      <c r="F366" s="63"/>
      <c r="G366" s="161">
        <f t="shared" si="5"/>
        <v>0</v>
      </c>
    </row>
    <row r="367" spans="1:7" ht="21.2" customHeight="1" x14ac:dyDescent="0.25">
      <c r="A367" s="184">
        <v>9781338882971</v>
      </c>
      <c r="B367" s="201" t="s">
        <v>965</v>
      </c>
      <c r="C367" s="202" t="s">
        <v>926</v>
      </c>
      <c r="D367" s="203"/>
      <c r="E367" s="57">
        <v>8.25</v>
      </c>
      <c r="F367" s="63"/>
      <c r="G367" s="161">
        <f t="shared" si="5"/>
        <v>0</v>
      </c>
    </row>
    <row r="368" spans="1:7" ht="21.2" customHeight="1" x14ac:dyDescent="0.25">
      <c r="A368" s="184">
        <v>9781338882957</v>
      </c>
      <c r="B368" s="201" t="s">
        <v>750</v>
      </c>
      <c r="C368" s="202" t="s">
        <v>926</v>
      </c>
      <c r="D368" s="203"/>
      <c r="E368" s="57">
        <v>8.25</v>
      </c>
      <c r="F368" s="63"/>
      <c r="G368" s="161">
        <f t="shared" si="5"/>
        <v>0</v>
      </c>
    </row>
    <row r="369" spans="1:7" ht="21.2" customHeight="1" x14ac:dyDescent="0.25">
      <c r="A369" s="184">
        <v>9781984850270</v>
      </c>
      <c r="B369" s="201" t="s">
        <v>990</v>
      </c>
      <c r="C369" s="202" t="s">
        <v>926</v>
      </c>
      <c r="D369" s="203"/>
      <c r="E369" s="57">
        <v>7</v>
      </c>
      <c r="F369" s="63"/>
      <c r="G369" s="161">
        <f t="shared" si="5"/>
        <v>0</v>
      </c>
    </row>
    <row r="370" spans="1:7" ht="21.2" customHeight="1" x14ac:dyDescent="0.25">
      <c r="A370" s="184">
        <v>9781368053358</v>
      </c>
      <c r="B370" s="201" t="s">
        <v>77</v>
      </c>
      <c r="C370" s="202" t="s">
        <v>926</v>
      </c>
      <c r="D370" s="203"/>
      <c r="E370" s="57">
        <v>10</v>
      </c>
      <c r="F370" s="63"/>
      <c r="G370" s="161">
        <f t="shared" si="5"/>
        <v>0</v>
      </c>
    </row>
    <row r="371" spans="1:7" ht="21.2" customHeight="1" x14ac:dyDescent="0.25">
      <c r="A371" s="184">
        <v>9781339012520</v>
      </c>
      <c r="B371" s="201" t="s">
        <v>1167</v>
      </c>
      <c r="C371" s="202" t="s">
        <v>937</v>
      </c>
      <c r="D371" s="203"/>
      <c r="E371" s="57">
        <v>17.75</v>
      </c>
      <c r="F371" s="63"/>
      <c r="G371" s="161">
        <f t="shared" si="5"/>
        <v>0</v>
      </c>
    </row>
    <row r="372" spans="1:7" ht="21.2" customHeight="1" x14ac:dyDescent="0.25">
      <c r="A372" s="184">
        <v>9780062974075</v>
      </c>
      <c r="B372" s="201" t="s">
        <v>997</v>
      </c>
      <c r="C372" s="202" t="s">
        <v>938</v>
      </c>
      <c r="D372" s="203"/>
      <c r="E372" s="57">
        <v>6</v>
      </c>
      <c r="F372" s="63"/>
      <c r="G372" s="161">
        <f t="shared" si="5"/>
        <v>0</v>
      </c>
    </row>
    <row r="373" spans="1:7" ht="21.2" customHeight="1" x14ac:dyDescent="0.25">
      <c r="A373" s="184">
        <v>9780062974211</v>
      </c>
      <c r="B373" s="201" t="s">
        <v>770</v>
      </c>
      <c r="C373" s="202" t="s">
        <v>938</v>
      </c>
      <c r="D373" s="203"/>
      <c r="E373" s="57">
        <v>6</v>
      </c>
      <c r="F373" s="63"/>
      <c r="G373" s="161">
        <f t="shared" si="5"/>
        <v>0</v>
      </c>
    </row>
    <row r="374" spans="1:7" ht="21.2" customHeight="1" x14ac:dyDescent="0.25">
      <c r="A374" s="184">
        <v>9781805441991</v>
      </c>
      <c r="B374" s="201" t="s">
        <v>1166</v>
      </c>
      <c r="C374" s="202" t="s">
        <v>938</v>
      </c>
      <c r="D374" s="203"/>
      <c r="E374" s="57">
        <v>12.5</v>
      </c>
      <c r="F374" s="63"/>
      <c r="G374" s="161">
        <f t="shared" si="5"/>
        <v>0</v>
      </c>
    </row>
    <row r="375" spans="1:7" ht="21.2" customHeight="1" x14ac:dyDescent="0.25">
      <c r="A375" s="184">
        <v>9781443198813</v>
      </c>
      <c r="B375" s="201" t="s">
        <v>734</v>
      </c>
      <c r="C375" s="202" t="s">
        <v>915</v>
      </c>
      <c r="D375" s="203" t="s">
        <v>1358</v>
      </c>
      <c r="E375" s="57">
        <v>9.25</v>
      </c>
      <c r="F375" s="63"/>
      <c r="G375" s="161">
        <f t="shared" si="5"/>
        <v>0</v>
      </c>
    </row>
    <row r="376" spans="1:7" ht="21.2" customHeight="1" x14ac:dyDescent="0.25">
      <c r="A376" s="184">
        <v>9781443199834</v>
      </c>
      <c r="B376" s="201" t="s">
        <v>1081</v>
      </c>
      <c r="C376" s="202" t="s">
        <v>915</v>
      </c>
      <c r="D376" s="203" t="s">
        <v>1358</v>
      </c>
      <c r="E376" s="57">
        <v>9.25</v>
      </c>
      <c r="F376" s="63"/>
      <c r="G376" s="161">
        <f t="shared" si="5"/>
        <v>0</v>
      </c>
    </row>
    <row r="377" spans="1:7" ht="21.2" customHeight="1" x14ac:dyDescent="0.25">
      <c r="A377" s="184">
        <v>9781338897593</v>
      </c>
      <c r="B377" s="201" t="s">
        <v>681</v>
      </c>
      <c r="C377" s="202" t="s">
        <v>915</v>
      </c>
      <c r="D377" s="203"/>
      <c r="E377" s="57">
        <v>10.5</v>
      </c>
      <c r="F377" s="63"/>
      <c r="G377" s="161">
        <f t="shared" si="5"/>
        <v>0</v>
      </c>
    </row>
    <row r="378" spans="1:7" ht="21.2" customHeight="1" x14ac:dyDescent="0.25">
      <c r="A378" s="184">
        <v>9780062954558</v>
      </c>
      <c r="B378" s="201" t="s">
        <v>642</v>
      </c>
      <c r="C378" s="202" t="s">
        <v>915</v>
      </c>
      <c r="D378" s="203"/>
      <c r="E378" s="57">
        <v>6.25</v>
      </c>
      <c r="F378" s="63"/>
      <c r="G378" s="161">
        <f t="shared" si="5"/>
        <v>0</v>
      </c>
    </row>
    <row r="379" spans="1:7" ht="21.2" customHeight="1" x14ac:dyDescent="0.25">
      <c r="A379" s="184">
        <v>9780593571149</v>
      </c>
      <c r="B379" s="201" t="s">
        <v>309</v>
      </c>
      <c r="C379" s="202" t="s">
        <v>915</v>
      </c>
      <c r="D379" s="203"/>
      <c r="E379" s="57">
        <v>10</v>
      </c>
      <c r="F379" s="63"/>
      <c r="G379" s="161">
        <f t="shared" si="5"/>
        <v>0</v>
      </c>
    </row>
    <row r="380" spans="1:7" ht="21.2" customHeight="1" x14ac:dyDescent="0.25">
      <c r="A380" s="184">
        <v>9781339022338</v>
      </c>
      <c r="B380" s="201" t="s">
        <v>714</v>
      </c>
      <c r="C380" s="202" t="s">
        <v>915</v>
      </c>
      <c r="D380" s="203"/>
      <c r="E380" s="57">
        <v>11.25</v>
      </c>
      <c r="F380" s="63"/>
      <c r="G380" s="161">
        <f t="shared" si="5"/>
        <v>0</v>
      </c>
    </row>
    <row r="381" spans="1:7" ht="21.2" customHeight="1" x14ac:dyDescent="0.25">
      <c r="A381" s="184">
        <v>9781338849301</v>
      </c>
      <c r="B381" s="201" t="s">
        <v>964</v>
      </c>
      <c r="C381" s="202" t="s">
        <v>915</v>
      </c>
      <c r="D381" s="203"/>
      <c r="E381" s="57">
        <v>8.25</v>
      </c>
      <c r="F381" s="63"/>
      <c r="G381" s="161">
        <f t="shared" si="5"/>
        <v>0</v>
      </c>
    </row>
    <row r="382" spans="1:7" ht="21.2" customHeight="1" x14ac:dyDescent="0.25">
      <c r="A382" s="184">
        <v>9781443193528</v>
      </c>
      <c r="B382" s="201" t="s">
        <v>182</v>
      </c>
      <c r="C382" s="202" t="s">
        <v>915</v>
      </c>
      <c r="D382" s="203"/>
      <c r="E382" s="57">
        <v>10</v>
      </c>
      <c r="F382" s="63"/>
      <c r="G382" s="161">
        <f t="shared" si="5"/>
        <v>0</v>
      </c>
    </row>
    <row r="383" spans="1:7" ht="21.2" customHeight="1" x14ac:dyDescent="0.25">
      <c r="A383" s="184">
        <v>9781338364484</v>
      </c>
      <c r="B383" s="201" t="s">
        <v>40</v>
      </c>
      <c r="C383" s="202" t="s">
        <v>915</v>
      </c>
      <c r="D383" s="203"/>
      <c r="E383" s="57">
        <v>24</v>
      </c>
      <c r="F383" s="63"/>
      <c r="G383" s="161">
        <f t="shared" si="5"/>
        <v>0</v>
      </c>
    </row>
    <row r="384" spans="1:7" ht="21.2" customHeight="1" x14ac:dyDescent="0.25">
      <c r="A384" s="184">
        <v>9781338829365</v>
      </c>
      <c r="B384" s="201" t="s">
        <v>78</v>
      </c>
      <c r="C384" s="202" t="s">
        <v>915</v>
      </c>
      <c r="D384" s="203"/>
      <c r="E384" s="57">
        <v>8</v>
      </c>
      <c r="F384" s="63"/>
      <c r="G384" s="161">
        <f t="shared" si="5"/>
        <v>0</v>
      </c>
    </row>
    <row r="385" spans="1:7" ht="21.2" customHeight="1" x14ac:dyDescent="0.25">
      <c r="A385" s="184">
        <v>9781443175395</v>
      </c>
      <c r="B385" s="201" t="s">
        <v>79</v>
      </c>
      <c r="C385" s="202" t="s">
        <v>915</v>
      </c>
      <c r="D385" s="203" t="s">
        <v>1358</v>
      </c>
      <c r="E385" s="57">
        <v>7</v>
      </c>
      <c r="F385" s="63"/>
      <c r="G385" s="161">
        <f t="shared" si="5"/>
        <v>0</v>
      </c>
    </row>
    <row r="386" spans="1:7" ht="21.2" customHeight="1" x14ac:dyDescent="0.25">
      <c r="A386" s="184">
        <v>9781443175548</v>
      </c>
      <c r="B386" s="201" t="s">
        <v>80</v>
      </c>
      <c r="C386" s="202" t="s">
        <v>915</v>
      </c>
      <c r="D386" s="203" t="s">
        <v>1358</v>
      </c>
      <c r="E386" s="57">
        <v>7</v>
      </c>
      <c r="F386" s="63"/>
      <c r="G386" s="161">
        <f t="shared" si="5"/>
        <v>0</v>
      </c>
    </row>
    <row r="387" spans="1:7" ht="21.2" customHeight="1" x14ac:dyDescent="0.25">
      <c r="A387" s="184">
        <v>9781443175579</v>
      </c>
      <c r="B387" s="201" t="s">
        <v>1014</v>
      </c>
      <c r="C387" s="202" t="s">
        <v>915</v>
      </c>
      <c r="D387" s="203" t="s">
        <v>1358</v>
      </c>
      <c r="E387" s="57">
        <v>8.25</v>
      </c>
      <c r="F387" s="63"/>
      <c r="G387" s="161">
        <f t="shared" si="5"/>
        <v>0</v>
      </c>
    </row>
    <row r="388" spans="1:7" ht="21.2" customHeight="1" x14ac:dyDescent="0.25">
      <c r="A388" s="184">
        <v>9781443170437</v>
      </c>
      <c r="B388" s="201" t="s">
        <v>156</v>
      </c>
      <c r="C388" s="202" t="s">
        <v>915</v>
      </c>
      <c r="D388" s="203" t="s">
        <v>1358</v>
      </c>
      <c r="E388" s="57">
        <v>10</v>
      </c>
      <c r="F388" s="63"/>
      <c r="G388" s="161">
        <f t="shared" si="5"/>
        <v>0</v>
      </c>
    </row>
    <row r="389" spans="1:7" ht="21.2" customHeight="1" x14ac:dyDescent="0.25">
      <c r="A389" s="184">
        <v>9781339049519</v>
      </c>
      <c r="B389" s="201" t="s">
        <v>1093</v>
      </c>
      <c r="C389" s="202" t="s">
        <v>915</v>
      </c>
      <c r="D389" s="203" t="s">
        <v>1358</v>
      </c>
      <c r="E389" s="57">
        <v>8.25</v>
      </c>
      <c r="F389" s="63"/>
      <c r="G389" s="161">
        <f t="shared" si="5"/>
        <v>0</v>
      </c>
    </row>
    <row r="390" spans="1:7" ht="21.2" customHeight="1" x14ac:dyDescent="0.25">
      <c r="A390" s="184">
        <v>9780593203224</v>
      </c>
      <c r="B390" s="201" t="s">
        <v>122</v>
      </c>
      <c r="C390" s="202" t="s">
        <v>915</v>
      </c>
      <c r="D390" s="203"/>
      <c r="E390" s="57">
        <v>25</v>
      </c>
      <c r="F390" s="63"/>
      <c r="G390" s="161">
        <f t="shared" si="5"/>
        <v>0</v>
      </c>
    </row>
    <row r="391" spans="1:7" ht="21.2" customHeight="1" x14ac:dyDescent="0.25">
      <c r="A391" s="184">
        <v>9781338678659</v>
      </c>
      <c r="B391" s="201" t="s">
        <v>175</v>
      </c>
      <c r="C391" s="202" t="s">
        <v>915</v>
      </c>
      <c r="D391" s="203"/>
      <c r="E391" s="57">
        <v>8</v>
      </c>
      <c r="F391" s="63"/>
      <c r="G391" s="161">
        <f t="shared" si="5"/>
        <v>0</v>
      </c>
    </row>
    <row r="392" spans="1:7" ht="21.2" customHeight="1" x14ac:dyDescent="0.25">
      <c r="A392" s="184">
        <v>9781338826951</v>
      </c>
      <c r="B392" s="201" t="s">
        <v>144</v>
      </c>
      <c r="C392" s="202" t="s">
        <v>915</v>
      </c>
      <c r="D392" s="203"/>
      <c r="E392" s="57">
        <v>9.25</v>
      </c>
      <c r="F392" s="63"/>
      <c r="G392" s="161">
        <f t="shared" si="5"/>
        <v>0</v>
      </c>
    </row>
    <row r="393" spans="1:7" ht="21.2" customHeight="1" x14ac:dyDescent="0.25">
      <c r="A393" s="184">
        <v>9781339035642</v>
      </c>
      <c r="B393" s="201" t="s">
        <v>637</v>
      </c>
      <c r="C393" s="202" t="s">
        <v>915</v>
      </c>
      <c r="D393" s="203"/>
      <c r="E393" s="57">
        <v>9.75</v>
      </c>
      <c r="F393" s="63"/>
      <c r="G393" s="161">
        <f t="shared" si="5"/>
        <v>0</v>
      </c>
    </row>
    <row r="394" spans="1:7" ht="21.2" customHeight="1" x14ac:dyDescent="0.25">
      <c r="A394" s="184" t="s">
        <v>1078</v>
      </c>
      <c r="B394" s="201" t="s">
        <v>1077</v>
      </c>
      <c r="C394" s="202" t="s">
        <v>915</v>
      </c>
      <c r="D394" s="203"/>
      <c r="E394" s="57">
        <v>16.75</v>
      </c>
      <c r="F394" s="63"/>
      <c r="G394" s="161">
        <f t="shared" si="5"/>
        <v>0</v>
      </c>
    </row>
    <row r="395" spans="1:7" ht="21.2" customHeight="1" x14ac:dyDescent="0.25">
      <c r="A395" s="184">
        <v>9781338767940</v>
      </c>
      <c r="B395" s="201" t="s">
        <v>473</v>
      </c>
      <c r="C395" s="202" t="s">
        <v>915</v>
      </c>
      <c r="D395" s="203"/>
      <c r="E395" s="57">
        <v>7.25</v>
      </c>
      <c r="F395" s="63"/>
      <c r="G395" s="161">
        <f t="shared" si="5"/>
        <v>0</v>
      </c>
    </row>
    <row r="396" spans="1:7" ht="21.2" customHeight="1" x14ac:dyDescent="0.25">
      <c r="A396" s="184">
        <v>9780593621080</v>
      </c>
      <c r="B396" s="201" t="s">
        <v>671</v>
      </c>
      <c r="C396" s="202" t="s">
        <v>915</v>
      </c>
      <c r="D396" s="203"/>
      <c r="E396" s="57">
        <v>14.5</v>
      </c>
      <c r="F396" s="63"/>
      <c r="G396" s="161">
        <f t="shared" si="5"/>
        <v>0</v>
      </c>
    </row>
    <row r="397" spans="1:7" ht="21.2" customHeight="1" x14ac:dyDescent="0.25">
      <c r="A397" s="184">
        <v>9781443199698</v>
      </c>
      <c r="B397" s="201" t="s">
        <v>639</v>
      </c>
      <c r="C397" s="202" t="s">
        <v>915</v>
      </c>
      <c r="D397" s="203"/>
      <c r="E397" s="57">
        <v>9.25</v>
      </c>
      <c r="F397" s="63"/>
      <c r="G397" s="161">
        <f t="shared" si="5"/>
        <v>0</v>
      </c>
    </row>
    <row r="398" spans="1:7" ht="21.2" customHeight="1" x14ac:dyDescent="0.25">
      <c r="A398" s="184">
        <v>9780593570531</v>
      </c>
      <c r="B398" s="201" t="s">
        <v>1010</v>
      </c>
      <c r="C398" s="202" t="s">
        <v>915</v>
      </c>
      <c r="D398" s="203"/>
      <c r="E398" s="57">
        <v>8.25</v>
      </c>
      <c r="F398" s="63"/>
      <c r="G398" s="161">
        <f t="shared" si="5"/>
        <v>0</v>
      </c>
    </row>
    <row r="399" spans="1:7" ht="21.2" customHeight="1" x14ac:dyDescent="0.25">
      <c r="A399" s="184">
        <v>9781546102137</v>
      </c>
      <c r="B399" s="201" t="s">
        <v>948</v>
      </c>
      <c r="C399" s="202" t="s">
        <v>915</v>
      </c>
      <c r="D399" s="203"/>
      <c r="E399" s="57">
        <v>21</v>
      </c>
      <c r="F399" s="63"/>
      <c r="G399" s="161">
        <f t="shared" si="5"/>
        <v>0</v>
      </c>
    </row>
    <row r="400" spans="1:7" ht="21.2" customHeight="1" x14ac:dyDescent="0.25">
      <c r="A400" s="184">
        <v>9781443182775</v>
      </c>
      <c r="B400" s="201" t="s">
        <v>157</v>
      </c>
      <c r="C400" s="202" t="s">
        <v>915</v>
      </c>
      <c r="D400" s="203" t="s">
        <v>1358</v>
      </c>
      <c r="E400" s="57">
        <v>9</v>
      </c>
      <c r="F400" s="63"/>
      <c r="G400" s="161">
        <f t="shared" si="5"/>
        <v>0</v>
      </c>
    </row>
    <row r="401" spans="1:7" ht="21.2" customHeight="1" x14ac:dyDescent="0.25">
      <c r="A401" s="184">
        <v>9781338347487</v>
      </c>
      <c r="B401" s="201" t="s">
        <v>743</v>
      </c>
      <c r="C401" s="202" t="s">
        <v>915</v>
      </c>
      <c r="D401" s="203"/>
      <c r="E401" s="57">
        <v>7.25</v>
      </c>
      <c r="F401" s="63"/>
      <c r="G401" s="161">
        <f t="shared" si="5"/>
        <v>0</v>
      </c>
    </row>
    <row r="402" spans="1:7" ht="21.2" customHeight="1" x14ac:dyDescent="0.25">
      <c r="A402" s="184">
        <v>9781338226423</v>
      </c>
      <c r="B402" s="201" t="s">
        <v>1128</v>
      </c>
      <c r="C402" s="202" t="s">
        <v>915</v>
      </c>
      <c r="D402" s="203"/>
      <c r="E402" s="57">
        <v>9.25</v>
      </c>
      <c r="F402" s="63"/>
      <c r="G402" s="161">
        <f t="shared" si="5"/>
        <v>0</v>
      </c>
    </row>
    <row r="403" spans="1:7" ht="21.2" customHeight="1" x14ac:dyDescent="0.25">
      <c r="A403" s="184">
        <v>9781546142430</v>
      </c>
      <c r="B403" s="201" t="s">
        <v>1088</v>
      </c>
      <c r="C403" s="202" t="s">
        <v>915</v>
      </c>
      <c r="D403" s="203"/>
      <c r="E403" s="57">
        <v>10.5</v>
      </c>
      <c r="F403" s="63"/>
      <c r="G403" s="161">
        <f t="shared" ref="G403:G464" si="6">+F403*E403</f>
        <v>0</v>
      </c>
    </row>
    <row r="404" spans="1:7" ht="21.2" customHeight="1" x14ac:dyDescent="0.25">
      <c r="A404" s="184">
        <v>9781443182751</v>
      </c>
      <c r="B404" s="201" t="s">
        <v>82</v>
      </c>
      <c r="C404" s="202" t="s">
        <v>915</v>
      </c>
      <c r="D404" s="203" t="s">
        <v>1358</v>
      </c>
      <c r="E404" s="57">
        <v>8</v>
      </c>
      <c r="F404" s="63"/>
      <c r="G404" s="161">
        <f t="shared" si="6"/>
        <v>0</v>
      </c>
    </row>
    <row r="405" spans="1:7" ht="21.2" customHeight="1" x14ac:dyDescent="0.25">
      <c r="A405" s="184">
        <v>9781338663372</v>
      </c>
      <c r="B405" s="201" t="s">
        <v>160</v>
      </c>
      <c r="C405" s="202" t="s">
        <v>915</v>
      </c>
      <c r="D405" s="203"/>
      <c r="E405" s="57">
        <v>8</v>
      </c>
      <c r="F405" s="63"/>
      <c r="G405" s="161">
        <f t="shared" si="6"/>
        <v>0</v>
      </c>
    </row>
    <row r="406" spans="1:7" ht="21.2" customHeight="1" x14ac:dyDescent="0.25">
      <c r="A406" s="184">
        <v>9781338826944</v>
      </c>
      <c r="B406" s="201" t="s">
        <v>310</v>
      </c>
      <c r="C406" s="202" t="s">
        <v>915</v>
      </c>
      <c r="D406" s="203"/>
      <c r="E406" s="57">
        <v>9</v>
      </c>
      <c r="F406" s="63"/>
      <c r="G406" s="161">
        <f t="shared" si="6"/>
        <v>0</v>
      </c>
    </row>
    <row r="407" spans="1:7" ht="21.2" customHeight="1" x14ac:dyDescent="0.25">
      <c r="A407" s="184">
        <v>9781443113182</v>
      </c>
      <c r="B407" s="201" t="s">
        <v>159</v>
      </c>
      <c r="C407" s="202" t="s">
        <v>915</v>
      </c>
      <c r="D407" s="203" t="s">
        <v>1358</v>
      </c>
      <c r="E407" s="57">
        <v>8.25</v>
      </c>
      <c r="F407" s="63"/>
      <c r="G407" s="161">
        <f t="shared" si="6"/>
        <v>0</v>
      </c>
    </row>
    <row r="408" spans="1:7" ht="21.2" customHeight="1" x14ac:dyDescent="0.25">
      <c r="A408" s="184">
        <v>9781338549256</v>
      </c>
      <c r="B408" s="201" t="s">
        <v>150</v>
      </c>
      <c r="C408" s="202" t="s">
        <v>915</v>
      </c>
      <c r="D408" s="203"/>
      <c r="E408" s="57">
        <v>10.25</v>
      </c>
      <c r="F408" s="63"/>
      <c r="G408" s="161">
        <f t="shared" si="6"/>
        <v>0</v>
      </c>
    </row>
    <row r="409" spans="1:7" ht="21.2" customHeight="1" x14ac:dyDescent="0.25">
      <c r="A409" s="184">
        <v>9781338875676</v>
      </c>
      <c r="B409" s="201" t="s">
        <v>166</v>
      </c>
      <c r="C409" s="202" t="s">
        <v>915</v>
      </c>
      <c r="D409" s="203"/>
      <c r="E409" s="57">
        <v>7</v>
      </c>
      <c r="F409" s="63"/>
      <c r="G409" s="161">
        <f t="shared" si="6"/>
        <v>0</v>
      </c>
    </row>
    <row r="410" spans="1:7" ht="21.2" customHeight="1" x14ac:dyDescent="0.25">
      <c r="A410" s="184">
        <v>9781338875720</v>
      </c>
      <c r="B410" s="201" t="s">
        <v>968</v>
      </c>
      <c r="C410" s="202" t="s">
        <v>915</v>
      </c>
      <c r="D410" s="203"/>
      <c r="E410" s="57">
        <v>7.25</v>
      </c>
      <c r="F410" s="63"/>
      <c r="G410" s="161">
        <f t="shared" si="6"/>
        <v>0</v>
      </c>
    </row>
    <row r="411" spans="1:7" ht="21.2" customHeight="1" x14ac:dyDescent="0.25">
      <c r="A411" s="184">
        <v>9781443193863</v>
      </c>
      <c r="B411" s="201" t="s">
        <v>456</v>
      </c>
      <c r="C411" s="202" t="s">
        <v>915</v>
      </c>
      <c r="D411" s="203" t="s">
        <v>1358</v>
      </c>
      <c r="E411" s="57">
        <v>9.25</v>
      </c>
      <c r="F411" s="63"/>
      <c r="G411" s="161">
        <f t="shared" si="6"/>
        <v>0</v>
      </c>
    </row>
    <row r="412" spans="1:7" ht="21.2" customHeight="1" x14ac:dyDescent="0.25">
      <c r="A412" s="184">
        <v>9781338808575</v>
      </c>
      <c r="B412" s="201" t="s">
        <v>165</v>
      </c>
      <c r="C412" s="202" t="s">
        <v>915</v>
      </c>
      <c r="D412" s="203"/>
      <c r="E412" s="57">
        <v>6.5</v>
      </c>
      <c r="F412" s="63"/>
      <c r="G412" s="161">
        <f t="shared" si="6"/>
        <v>0</v>
      </c>
    </row>
    <row r="413" spans="1:7" ht="21.2" customHeight="1" x14ac:dyDescent="0.25">
      <c r="A413" s="184">
        <v>9781339032603</v>
      </c>
      <c r="B413" s="201" t="s">
        <v>758</v>
      </c>
      <c r="C413" s="202" t="s">
        <v>915</v>
      </c>
      <c r="D413" s="203"/>
      <c r="E413" s="57">
        <v>6.25</v>
      </c>
      <c r="F413" s="63"/>
      <c r="G413" s="161">
        <f t="shared" si="6"/>
        <v>0</v>
      </c>
    </row>
    <row r="414" spans="1:7" ht="21.2" customHeight="1" x14ac:dyDescent="0.25">
      <c r="A414" s="184">
        <v>9781338829358</v>
      </c>
      <c r="B414" s="201" t="s">
        <v>1006</v>
      </c>
      <c r="C414" s="202" t="s">
        <v>915</v>
      </c>
      <c r="D414" s="203"/>
      <c r="E414" s="57">
        <v>9</v>
      </c>
      <c r="F414" s="63"/>
      <c r="G414" s="161">
        <f t="shared" si="6"/>
        <v>0</v>
      </c>
    </row>
    <row r="415" spans="1:7" ht="21.2" customHeight="1" x14ac:dyDescent="0.25">
      <c r="A415" s="184">
        <v>9781339032382</v>
      </c>
      <c r="B415" s="201" t="s">
        <v>438</v>
      </c>
      <c r="C415" s="202" t="s">
        <v>915</v>
      </c>
      <c r="D415" s="203"/>
      <c r="E415" s="57">
        <v>10.5</v>
      </c>
      <c r="F415" s="63"/>
      <c r="G415" s="161">
        <f t="shared" si="6"/>
        <v>0</v>
      </c>
    </row>
    <row r="416" spans="1:7" ht="21.2" customHeight="1" x14ac:dyDescent="0.25">
      <c r="A416" s="184">
        <v>9781546143123</v>
      </c>
      <c r="B416" s="201" t="s">
        <v>1132</v>
      </c>
      <c r="C416" s="202" t="s">
        <v>915</v>
      </c>
      <c r="D416" s="203"/>
      <c r="E416" s="57">
        <v>10.5</v>
      </c>
      <c r="F416" s="63"/>
      <c r="G416" s="161">
        <f t="shared" si="6"/>
        <v>0</v>
      </c>
    </row>
    <row r="417" spans="1:7" ht="21.2" customHeight="1" x14ac:dyDescent="0.25">
      <c r="A417" s="184">
        <v>9781338850017</v>
      </c>
      <c r="B417" s="201" t="s">
        <v>192</v>
      </c>
      <c r="C417" s="202" t="s">
        <v>915</v>
      </c>
      <c r="D417" s="203"/>
      <c r="E417" s="57">
        <v>10</v>
      </c>
      <c r="F417" s="63"/>
      <c r="G417" s="161">
        <f t="shared" si="6"/>
        <v>0</v>
      </c>
    </row>
    <row r="418" spans="1:7" ht="21.2" customHeight="1" x14ac:dyDescent="0.25">
      <c r="A418" s="184">
        <v>9781546125815</v>
      </c>
      <c r="B418" s="201" t="s">
        <v>1092</v>
      </c>
      <c r="C418" s="202" t="s">
        <v>915</v>
      </c>
      <c r="D418" s="203"/>
      <c r="E418" s="57">
        <v>8.25</v>
      </c>
      <c r="F418" s="63"/>
      <c r="G418" s="161">
        <f t="shared" si="6"/>
        <v>0</v>
      </c>
    </row>
    <row r="419" spans="1:7" ht="21.2" customHeight="1" x14ac:dyDescent="0.25">
      <c r="A419" s="184">
        <v>9781546126973</v>
      </c>
      <c r="B419" s="201" t="s">
        <v>531</v>
      </c>
      <c r="C419" s="202" t="s">
        <v>915</v>
      </c>
      <c r="D419" s="203"/>
      <c r="E419" s="57">
        <v>10.5</v>
      </c>
      <c r="F419" s="63"/>
      <c r="G419" s="161">
        <f t="shared" si="6"/>
        <v>0</v>
      </c>
    </row>
    <row r="420" spans="1:7" ht="21.2" customHeight="1" x14ac:dyDescent="0.25">
      <c r="A420" s="184">
        <v>9781443194495</v>
      </c>
      <c r="B420" s="201" t="s">
        <v>1076</v>
      </c>
      <c r="C420" s="202" t="s">
        <v>915</v>
      </c>
      <c r="D420" s="203" t="s">
        <v>1358</v>
      </c>
      <c r="E420" s="57">
        <v>20</v>
      </c>
      <c r="F420" s="63"/>
      <c r="G420" s="161">
        <f t="shared" si="6"/>
        <v>0</v>
      </c>
    </row>
    <row r="421" spans="1:7" ht="21.2" customHeight="1" x14ac:dyDescent="0.25">
      <c r="A421" s="184">
        <v>9781339045740</v>
      </c>
      <c r="B421" s="201" t="s">
        <v>745</v>
      </c>
      <c r="C421" s="202" t="s">
        <v>915</v>
      </c>
      <c r="D421" s="203"/>
      <c r="E421" s="57">
        <v>8.5</v>
      </c>
      <c r="F421" s="63"/>
      <c r="G421" s="161">
        <f t="shared" si="6"/>
        <v>0</v>
      </c>
    </row>
    <row r="422" spans="1:7" ht="21.2" customHeight="1" x14ac:dyDescent="0.25">
      <c r="A422" s="184">
        <v>9781443190084</v>
      </c>
      <c r="B422" s="201" t="s">
        <v>172</v>
      </c>
      <c r="C422" s="202" t="s">
        <v>915</v>
      </c>
      <c r="D422" s="203" t="s">
        <v>1358</v>
      </c>
      <c r="E422" s="57">
        <v>9.25</v>
      </c>
      <c r="F422" s="63"/>
      <c r="G422" s="161">
        <f t="shared" si="6"/>
        <v>0</v>
      </c>
    </row>
    <row r="423" spans="1:7" ht="21.2" customHeight="1" x14ac:dyDescent="0.25">
      <c r="A423" s="184">
        <v>9781443199803</v>
      </c>
      <c r="B423" s="201" t="s">
        <v>683</v>
      </c>
      <c r="C423" s="202" t="s">
        <v>915</v>
      </c>
      <c r="D423" s="203"/>
      <c r="E423" s="57">
        <v>10.5</v>
      </c>
      <c r="F423" s="63"/>
      <c r="G423" s="161">
        <f t="shared" si="6"/>
        <v>0</v>
      </c>
    </row>
    <row r="424" spans="1:7" ht="21.2" customHeight="1" x14ac:dyDescent="0.25">
      <c r="A424" s="184">
        <v>9781443175814</v>
      </c>
      <c r="B424" s="201" t="s">
        <v>152</v>
      </c>
      <c r="C424" s="202" t="s">
        <v>915</v>
      </c>
      <c r="D424" s="203" t="s">
        <v>1358</v>
      </c>
      <c r="E424" s="57">
        <v>9</v>
      </c>
      <c r="F424" s="63"/>
      <c r="G424" s="161">
        <f t="shared" si="6"/>
        <v>0</v>
      </c>
    </row>
    <row r="425" spans="1:7" ht="21.2" customHeight="1" x14ac:dyDescent="0.25">
      <c r="A425" s="184">
        <v>9781773068190</v>
      </c>
      <c r="B425" s="201" t="s">
        <v>1004</v>
      </c>
      <c r="C425" s="202" t="s">
        <v>915</v>
      </c>
      <c r="D425" s="203" t="s">
        <v>1358</v>
      </c>
      <c r="E425" s="57">
        <v>8.5</v>
      </c>
      <c r="F425" s="63"/>
      <c r="G425" s="161">
        <f t="shared" si="6"/>
        <v>0</v>
      </c>
    </row>
    <row r="426" spans="1:7" ht="21.2" customHeight="1" x14ac:dyDescent="0.25">
      <c r="A426" s="184">
        <v>9781443196642</v>
      </c>
      <c r="B426" s="201" t="s">
        <v>146</v>
      </c>
      <c r="C426" s="202" t="s">
        <v>915</v>
      </c>
      <c r="D426" s="203" t="s">
        <v>1358</v>
      </c>
      <c r="E426" s="57">
        <v>9.25</v>
      </c>
      <c r="F426" s="63"/>
      <c r="G426" s="161">
        <f t="shared" si="6"/>
        <v>0</v>
      </c>
    </row>
    <row r="427" spans="1:7" ht="21.2" customHeight="1" x14ac:dyDescent="0.25">
      <c r="A427" s="184">
        <v>9780736442930</v>
      </c>
      <c r="B427" s="201" t="s">
        <v>170</v>
      </c>
      <c r="C427" s="202" t="s">
        <v>915</v>
      </c>
      <c r="D427" s="203"/>
      <c r="E427" s="57">
        <v>8.25</v>
      </c>
      <c r="F427" s="63"/>
      <c r="G427" s="161">
        <f t="shared" si="6"/>
        <v>0</v>
      </c>
    </row>
    <row r="428" spans="1:7" ht="21.2" customHeight="1" x14ac:dyDescent="0.25">
      <c r="A428" s="184">
        <v>9781338864625</v>
      </c>
      <c r="B428" s="201" t="s">
        <v>1075</v>
      </c>
      <c r="C428" s="202" t="s">
        <v>915</v>
      </c>
      <c r="D428" s="203"/>
      <c r="E428" s="57">
        <v>10.5</v>
      </c>
      <c r="F428" s="63"/>
      <c r="G428" s="161">
        <f t="shared" si="6"/>
        <v>0</v>
      </c>
    </row>
    <row r="429" spans="1:7" ht="21.2" customHeight="1" x14ac:dyDescent="0.25">
      <c r="A429" s="184">
        <v>9781789478365</v>
      </c>
      <c r="B429" s="201" t="s">
        <v>167</v>
      </c>
      <c r="C429" s="202" t="s">
        <v>915</v>
      </c>
      <c r="D429" s="203"/>
      <c r="E429" s="57">
        <v>9</v>
      </c>
      <c r="F429" s="63"/>
      <c r="G429" s="161">
        <f t="shared" si="6"/>
        <v>0</v>
      </c>
    </row>
    <row r="430" spans="1:7" ht="21.2" customHeight="1" x14ac:dyDescent="0.25">
      <c r="A430" s="184">
        <v>9781338833034</v>
      </c>
      <c r="B430" s="201" t="s">
        <v>123</v>
      </c>
      <c r="C430" s="202" t="s">
        <v>915</v>
      </c>
      <c r="D430" s="203"/>
      <c r="E430" s="57">
        <v>9</v>
      </c>
      <c r="F430" s="63"/>
      <c r="G430" s="161">
        <f t="shared" si="6"/>
        <v>0</v>
      </c>
    </row>
    <row r="431" spans="1:7" ht="21.2" customHeight="1" x14ac:dyDescent="0.25">
      <c r="A431" s="184">
        <v>9781803375533</v>
      </c>
      <c r="B431" s="201" t="s">
        <v>148</v>
      </c>
      <c r="C431" s="202" t="s">
        <v>915</v>
      </c>
      <c r="D431" s="203"/>
      <c r="E431" s="57">
        <v>8.25</v>
      </c>
      <c r="F431" s="63"/>
      <c r="G431" s="161">
        <f t="shared" si="6"/>
        <v>0</v>
      </c>
    </row>
    <row r="432" spans="1:7" ht="21.2" customHeight="1" x14ac:dyDescent="0.25">
      <c r="A432" s="184">
        <v>9781443170918</v>
      </c>
      <c r="B432" s="201" t="s">
        <v>83</v>
      </c>
      <c r="C432" s="202" t="s">
        <v>915</v>
      </c>
      <c r="D432" s="203" t="s">
        <v>1358</v>
      </c>
      <c r="E432" s="57">
        <v>17</v>
      </c>
      <c r="F432" s="63"/>
      <c r="G432" s="161">
        <f t="shared" si="6"/>
        <v>0</v>
      </c>
    </row>
    <row r="433" spans="1:7" ht="21.2" customHeight="1" x14ac:dyDescent="0.25">
      <c r="A433" s="184">
        <v>9780310767756</v>
      </c>
      <c r="B433" s="201" t="s">
        <v>155</v>
      </c>
      <c r="C433" s="202" t="s">
        <v>915</v>
      </c>
      <c r="D433" s="203"/>
      <c r="E433" s="57">
        <v>10</v>
      </c>
      <c r="F433" s="63"/>
      <c r="G433" s="161">
        <f t="shared" si="6"/>
        <v>0</v>
      </c>
    </row>
    <row r="434" spans="1:7" ht="21.2" customHeight="1" x14ac:dyDescent="0.25">
      <c r="A434" s="184">
        <v>9781368094313</v>
      </c>
      <c r="B434" s="201" t="s">
        <v>1127</v>
      </c>
      <c r="C434" s="202" t="s">
        <v>915</v>
      </c>
      <c r="D434" s="203"/>
      <c r="E434" s="57">
        <v>8.25</v>
      </c>
      <c r="F434" s="63"/>
      <c r="G434" s="161">
        <f t="shared" si="6"/>
        <v>0</v>
      </c>
    </row>
    <row r="435" spans="1:7" ht="21.2" customHeight="1" x14ac:dyDescent="0.25">
      <c r="A435" s="184">
        <v>9781546103042</v>
      </c>
      <c r="B435" s="201" t="s">
        <v>1083</v>
      </c>
      <c r="C435" s="202" t="s">
        <v>915</v>
      </c>
      <c r="D435" s="203"/>
      <c r="E435" s="57">
        <v>10.5</v>
      </c>
      <c r="F435" s="63"/>
      <c r="G435" s="161">
        <f t="shared" si="6"/>
        <v>0</v>
      </c>
    </row>
    <row r="436" spans="1:7" ht="21.2" customHeight="1" x14ac:dyDescent="0.25">
      <c r="A436" s="184">
        <v>9781338863147</v>
      </c>
      <c r="B436" s="201" t="s">
        <v>181</v>
      </c>
      <c r="C436" s="202" t="s">
        <v>915</v>
      </c>
      <c r="D436" s="203"/>
      <c r="E436" s="57">
        <v>8</v>
      </c>
      <c r="F436" s="63"/>
      <c r="G436" s="161">
        <f t="shared" si="6"/>
        <v>0</v>
      </c>
    </row>
    <row r="437" spans="1:7" ht="21.2" customHeight="1" x14ac:dyDescent="0.25">
      <c r="A437" s="184">
        <v>9781443197229</v>
      </c>
      <c r="B437" s="201" t="s">
        <v>314</v>
      </c>
      <c r="C437" s="202" t="s">
        <v>915</v>
      </c>
      <c r="D437" s="203"/>
      <c r="E437" s="57">
        <v>9.5</v>
      </c>
      <c r="F437" s="63"/>
      <c r="G437" s="161">
        <f t="shared" si="6"/>
        <v>0</v>
      </c>
    </row>
    <row r="438" spans="1:7" ht="21.2" customHeight="1" x14ac:dyDescent="0.25">
      <c r="A438" s="184">
        <v>9781339030968</v>
      </c>
      <c r="B438" s="201" t="s">
        <v>678</v>
      </c>
      <c r="C438" s="202" t="s">
        <v>915</v>
      </c>
      <c r="D438" s="203"/>
      <c r="E438" s="57">
        <v>10.5</v>
      </c>
      <c r="F438" s="63"/>
      <c r="G438" s="161">
        <f t="shared" si="6"/>
        <v>0</v>
      </c>
    </row>
    <row r="439" spans="1:7" ht="21.2" customHeight="1" x14ac:dyDescent="0.25">
      <c r="A439" s="184">
        <v>9781339049533</v>
      </c>
      <c r="B439" s="201" t="s">
        <v>967</v>
      </c>
      <c r="C439" s="202" t="s">
        <v>915</v>
      </c>
      <c r="D439" s="203"/>
      <c r="E439" s="57">
        <v>8.25</v>
      </c>
      <c r="F439" s="63"/>
      <c r="G439" s="161">
        <f t="shared" si="6"/>
        <v>0</v>
      </c>
    </row>
    <row r="440" spans="1:7" ht="21.2" customHeight="1" x14ac:dyDescent="0.25">
      <c r="A440" s="184">
        <v>9781443196604</v>
      </c>
      <c r="B440" s="201" t="s">
        <v>621</v>
      </c>
      <c r="C440" s="202" t="s">
        <v>915</v>
      </c>
      <c r="D440" s="203" t="s">
        <v>1358</v>
      </c>
      <c r="E440" s="57">
        <v>26</v>
      </c>
      <c r="F440" s="63"/>
      <c r="G440" s="161">
        <f t="shared" si="6"/>
        <v>0</v>
      </c>
    </row>
    <row r="441" spans="1:7" ht="21.2" customHeight="1" x14ac:dyDescent="0.25">
      <c r="A441" s="184">
        <v>9781338598810</v>
      </c>
      <c r="B441" s="201" t="s">
        <v>161</v>
      </c>
      <c r="C441" s="202" t="s">
        <v>915</v>
      </c>
      <c r="D441" s="203"/>
      <c r="E441" s="57">
        <v>10</v>
      </c>
      <c r="F441" s="63"/>
      <c r="G441" s="161">
        <f t="shared" si="6"/>
        <v>0</v>
      </c>
    </row>
    <row r="442" spans="1:7" ht="21.2" customHeight="1" x14ac:dyDescent="0.25">
      <c r="A442" s="184">
        <v>9781338747027</v>
      </c>
      <c r="B442" s="201" t="s">
        <v>84</v>
      </c>
      <c r="C442" s="202" t="s">
        <v>915</v>
      </c>
      <c r="D442" s="203"/>
      <c r="E442" s="57">
        <v>8</v>
      </c>
      <c r="F442" s="63"/>
      <c r="G442" s="161">
        <f t="shared" si="6"/>
        <v>0</v>
      </c>
    </row>
    <row r="443" spans="1:7" ht="21.2" customHeight="1" x14ac:dyDescent="0.25">
      <c r="A443" s="184">
        <v>9781338850048</v>
      </c>
      <c r="B443" s="201" t="s">
        <v>169</v>
      </c>
      <c r="C443" s="202" t="s">
        <v>915</v>
      </c>
      <c r="D443" s="203"/>
      <c r="E443" s="57">
        <v>9.25</v>
      </c>
      <c r="F443" s="63"/>
      <c r="G443" s="161">
        <f t="shared" si="6"/>
        <v>0</v>
      </c>
    </row>
    <row r="444" spans="1:7" ht="21.2" customHeight="1" x14ac:dyDescent="0.25">
      <c r="A444" s="184">
        <v>9780735271852</v>
      </c>
      <c r="B444" s="201" t="s">
        <v>124</v>
      </c>
      <c r="C444" s="202" t="s">
        <v>915</v>
      </c>
      <c r="D444" s="203"/>
      <c r="E444" s="57">
        <v>11</v>
      </c>
      <c r="F444" s="63"/>
      <c r="G444" s="161">
        <f t="shared" si="6"/>
        <v>0</v>
      </c>
    </row>
    <row r="445" spans="1:7" ht="21.2" customHeight="1" x14ac:dyDescent="0.25">
      <c r="A445" s="184">
        <v>9781443119559</v>
      </c>
      <c r="B445" s="201" t="s">
        <v>674</v>
      </c>
      <c r="C445" s="202" t="s">
        <v>915</v>
      </c>
      <c r="D445" s="203" t="s">
        <v>1358</v>
      </c>
      <c r="E445" s="57">
        <v>10.5</v>
      </c>
      <c r="F445" s="63"/>
      <c r="G445" s="161">
        <f t="shared" si="6"/>
        <v>0</v>
      </c>
    </row>
    <row r="446" spans="1:7" ht="21.2" customHeight="1" x14ac:dyDescent="0.25">
      <c r="A446" s="184">
        <v>9781338572322</v>
      </c>
      <c r="B446" s="201" t="s">
        <v>85</v>
      </c>
      <c r="C446" s="202" t="s">
        <v>915</v>
      </c>
      <c r="D446" s="203" t="s">
        <v>1358</v>
      </c>
      <c r="E446" s="57">
        <v>21</v>
      </c>
      <c r="F446" s="63"/>
      <c r="G446" s="161">
        <f t="shared" si="6"/>
        <v>0</v>
      </c>
    </row>
    <row r="447" spans="1:7" ht="21.2" customHeight="1" x14ac:dyDescent="0.25">
      <c r="A447" s="184">
        <v>9780593709559</v>
      </c>
      <c r="B447" s="201" t="s">
        <v>1085</v>
      </c>
      <c r="C447" s="202" t="s">
        <v>915</v>
      </c>
      <c r="D447" s="203"/>
      <c r="E447" s="57">
        <v>8.25</v>
      </c>
      <c r="F447" s="63"/>
      <c r="G447" s="161">
        <f t="shared" si="6"/>
        <v>0</v>
      </c>
    </row>
    <row r="448" spans="1:7" ht="21.2" customHeight="1" x14ac:dyDescent="0.25">
      <c r="A448" s="184">
        <v>9781338891928</v>
      </c>
      <c r="B448" s="201" t="s">
        <v>638</v>
      </c>
      <c r="C448" s="202" t="s">
        <v>915</v>
      </c>
      <c r="D448" s="203"/>
      <c r="E448" s="57">
        <v>8.25</v>
      </c>
      <c r="F448" s="63"/>
      <c r="G448" s="161">
        <f t="shared" si="6"/>
        <v>0</v>
      </c>
    </row>
    <row r="449" spans="1:7" ht="21.2" customHeight="1" x14ac:dyDescent="0.25">
      <c r="A449" s="184">
        <v>9781338844740</v>
      </c>
      <c r="B449" s="201" t="s">
        <v>998</v>
      </c>
      <c r="C449" s="202" t="s">
        <v>915</v>
      </c>
      <c r="D449" s="203"/>
      <c r="E449" s="57">
        <v>8.25</v>
      </c>
      <c r="F449" s="63"/>
      <c r="G449" s="161">
        <f t="shared" si="6"/>
        <v>0</v>
      </c>
    </row>
    <row r="450" spans="1:7" ht="21.2" customHeight="1" x14ac:dyDescent="0.25">
      <c r="A450" s="184">
        <v>9781338819250</v>
      </c>
      <c r="B450" s="201" t="s">
        <v>322</v>
      </c>
      <c r="C450" s="202" t="s">
        <v>915</v>
      </c>
      <c r="D450" s="203"/>
      <c r="E450" s="57">
        <v>8.25</v>
      </c>
      <c r="F450" s="63"/>
      <c r="G450" s="161">
        <f t="shared" si="6"/>
        <v>0</v>
      </c>
    </row>
    <row r="451" spans="1:7" ht="21.2" customHeight="1" x14ac:dyDescent="0.25">
      <c r="A451" s="184">
        <v>9781339046334</v>
      </c>
      <c r="B451" s="201" t="s">
        <v>1091</v>
      </c>
      <c r="C451" s="202" t="s">
        <v>915</v>
      </c>
      <c r="D451" s="203"/>
      <c r="E451" s="57">
        <v>8.25</v>
      </c>
      <c r="F451" s="63"/>
      <c r="G451" s="161">
        <f t="shared" si="6"/>
        <v>0</v>
      </c>
    </row>
    <row r="452" spans="1:7" ht="21.2" customHeight="1" x14ac:dyDescent="0.25">
      <c r="A452" s="184">
        <v>9780063095922</v>
      </c>
      <c r="B452" s="201" t="s">
        <v>142</v>
      </c>
      <c r="C452" s="202" t="s">
        <v>915</v>
      </c>
      <c r="D452" s="203"/>
      <c r="E452" s="57">
        <v>26</v>
      </c>
      <c r="F452" s="63"/>
      <c r="G452" s="161">
        <f t="shared" si="6"/>
        <v>0</v>
      </c>
    </row>
    <row r="453" spans="1:7" ht="21.2" customHeight="1" x14ac:dyDescent="0.25">
      <c r="A453" s="184">
        <v>9781338865776</v>
      </c>
      <c r="B453" s="201" t="s">
        <v>645</v>
      </c>
      <c r="C453" s="202" t="s">
        <v>915</v>
      </c>
      <c r="D453" s="203"/>
      <c r="E453" s="57">
        <v>5.25</v>
      </c>
      <c r="F453" s="63"/>
      <c r="G453" s="161">
        <f t="shared" si="6"/>
        <v>0</v>
      </c>
    </row>
    <row r="454" spans="1:7" ht="21.2" customHeight="1" x14ac:dyDescent="0.25">
      <c r="A454" s="184">
        <v>9781339043098</v>
      </c>
      <c r="B454" s="201" t="s">
        <v>1090</v>
      </c>
      <c r="C454" s="202" t="s">
        <v>915</v>
      </c>
      <c r="D454" s="203"/>
      <c r="E454" s="57">
        <v>6.25</v>
      </c>
      <c r="F454" s="63"/>
      <c r="G454" s="161">
        <f t="shared" si="6"/>
        <v>0</v>
      </c>
    </row>
    <row r="455" spans="1:7" ht="21.2" customHeight="1" x14ac:dyDescent="0.25">
      <c r="A455" s="184">
        <v>9780062868503</v>
      </c>
      <c r="B455" s="201" t="s">
        <v>996</v>
      </c>
      <c r="C455" s="202" t="s">
        <v>915</v>
      </c>
      <c r="D455" s="203"/>
      <c r="E455" s="57">
        <v>6</v>
      </c>
      <c r="F455" s="63"/>
      <c r="G455" s="161">
        <f t="shared" si="6"/>
        <v>0</v>
      </c>
    </row>
    <row r="456" spans="1:7" ht="21.2" customHeight="1" x14ac:dyDescent="0.25">
      <c r="A456" s="184">
        <v>9781338835304</v>
      </c>
      <c r="B456" s="201" t="s">
        <v>324</v>
      </c>
      <c r="C456" s="202" t="s">
        <v>915</v>
      </c>
      <c r="D456" s="203"/>
      <c r="E456" s="57">
        <v>6</v>
      </c>
      <c r="F456" s="63"/>
      <c r="G456" s="161">
        <f t="shared" si="6"/>
        <v>0</v>
      </c>
    </row>
    <row r="457" spans="1:7" ht="21.2" customHeight="1" x14ac:dyDescent="0.25">
      <c r="A457" s="184">
        <v>9780062974310</v>
      </c>
      <c r="B457" s="201" t="s">
        <v>702</v>
      </c>
      <c r="C457" s="202" t="s">
        <v>915</v>
      </c>
      <c r="D457" s="203"/>
      <c r="E457" s="57">
        <v>6.25</v>
      </c>
      <c r="F457" s="63"/>
      <c r="G457" s="161">
        <f t="shared" si="6"/>
        <v>0</v>
      </c>
    </row>
    <row r="458" spans="1:7" ht="21.2" customHeight="1" x14ac:dyDescent="0.25">
      <c r="A458" s="184">
        <v>9781546173014</v>
      </c>
      <c r="B458" s="201" t="s">
        <v>1130</v>
      </c>
      <c r="C458" s="202" t="s">
        <v>915</v>
      </c>
      <c r="D458" s="203"/>
      <c r="E458" s="57">
        <v>10.5</v>
      </c>
      <c r="F458" s="63"/>
      <c r="G458" s="161">
        <f t="shared" si="6"/>
        <v>0</v>
      </c>
    </row>
    <row r="459" spans="1:7" ht="21.2" customHeight="1" x14ac:dyDescent="0.25">
      <c r="A459" s="184">
        <v>9781454946861</v>
      </c>
      <c r="B459" s="201" t="s">
        <v>573</v>
      </c>
      <c r="C459" s="202" t="s">
        <v>915</v>
      </c>
      <c r="D459" s="203"/>
      <c r="E459" s="57">
        <v>10</v>
      </c>
      <c r="F459" s="63"/>
      <c r="G459" s="161">
        <f t="shared" si="6"/>
        <v>0</v>
      </c>
    </row>
    <row r="460" spans="1:7" ht="21.2" customHeight="1" x14ac:dyDescent="0.25">
      <c r="A460" s="184">
        <v>9781771475853</v>
      </c>
      <c r="B460" s="201" t="s">
        <v>174</v>
      </c>
      <c r="C460" s="202" t="s">
        <v>915</v>
      </c>
      <c r="D460" s="203" t="s">
        <v>1358</v>
      </c>
      <c r="E460" s="57">
        <v>11.5</v>
      </c>
      <c r="F460" s="63"/>
      <c r="G460" s="161">
        <f t="shared" si="6"/>
        <v>0</v>
      </c>
    </row>
    <row r="461" spans="1:7" ht="21.2" customHeight="1" x14ac:dyDescent="0.25">
      <c r="A461" s="184">
        <v>9781443199810</v>
      </c>
      <c r="B461" s="201" t="s">
        <v>1080</v>
      </c>
      <c r="C461" s="202" t="s">
        <v>915</v>
      </c>
      <c r="D461" s="203" t="s">
        <v>1358</v>
      </c>
      <c r="E461" s="57">
        <v>9.25</v>
      </c>
      <c r="F461" s="63"/>
      <c r="G461" s="161">
        <f t="shared" si="6"/>
        <v>0</v>
      </c>
    </row>
    <row r="462" spans="1:7" ht="21.2" customHeight="1" x14ac:dyDescent="0.25">
      <c r="A462" s="184">
        <v>9781339012032</v>
      </c>
      <c r="B462" s="201" t="s">
        <v>533</v>
      </c>
      <c r="C462" s="202" t="s">
        <v>915</v>
      </c>
      <c r="D462" s="203"/>
      <c r="E462" s="57">
        <v>12.5</v>
      </c>
      <c r="F462" s="63"/>
      <c r="G462" s="161">
        <f t="shared" si="6"/>
        <v>0</v>
      </c>
    </row>
    <row r="463" spans="1:7" ht="21.2" customHeight="1" x14ac:dyDescent="0.25">
      <c r="A463" s="184">
        <v>9781338871401</v>
      </c>
      <c r="B463" s="201" t="s">
        <v>752</v>
      </c>
      <c r="C463" s="202" t="s">
        <v>915</v>
      </c>
      <c r="D463" s="203"/>
      <c r="E463" s="57">
        <v>8.25</v>
      </c>
      <c r="F463" s="63"/>
      <c r="G463" s="161">
        <f t="shared" si="6"/>
        <v>0</v>
      </c>
    </row>
    <row r="464" spans="1:7" ht="21.2" customHeight="1" x14ac:dyDescent="0.25">
      <c r="A464" s="184">
        <v>9781459840133</v>
      </c>
      <c r="B464" s="201" t="s">
        <v>675</v>
      </c>
      <c r="C464" s="202" t="s">
        <v>915</v>
      </c>
      <c r="D464" s="203" t="s">
        <v>1358</v>
      </c>
      <c r="E464" s="57">
        <v>15.5</v>
      </c>
      <c r="F464" s="63"/>
      <c r="G464" s="161">
        <f t="shared" si="6"/>
        <v>0</v>
      </c>
    </row>
    <row r="465" spans="1:7" ht="21.2" customHeight="1" x14ac:dyDescent="0.25">
      <c r="A465" s="184">
        <v>9781338818857</v>
      </c>
      <c r="B465" s="201" t="s">
        <v>755</v>
      </c>
      <c r="C465" s="202" t="s">
        <v>915</v>
      </c>
      <c r="D465" s="203"/>
      <c r="E465" s="57">
        <v>7.25</v>
      </c>
      <c r="F465" s="63"/>
      <c r="G465" s="161">
        <f t="shared" ref="G465:G526" si="7">+F465*E465</f>
        <v>0</v>
      </c>
    </row>
    <row r="466" spans="1:7" ht="21.2" customHeight="1" x14ac:dyDescent="0.25">
      <c r="A466" s="184">
        <v>9781338883442</v>
      </c>
      <c r="B466" s="201" t="s">
        <v>756</v>
      </c>
      <c r="C466" s="202" t="s">
        <v>915</v>
      </c>
      <c r="D466" s="203"/>
      <c r="E466" s="57">
        <v>8.25</v>
      </c>
      <c r="F466" s="63"/>
      <c r="G466" s="161">
        <f t="shared" si="7"/>
        <v>0</v>
      </c>
    </row>
    <row r="467" spans="1:7" ht="21.2" customHeight="1" x14ac:dyDescent="0.25">
      <c r="A467" s="184">
        <v>9781338883497</v>
      </c>
      <c r="B467" s="201" t="s">
        <v>958</v>
      </c>
      <c r="C467" s="202" t="s">
        <v>915</v>
      </c>
      <c r="D467" s="203"/>
      <c r="E467" s="57">
        <v>8.25</v>
      </c>
      <c r="F467" s="63"/>
      <c r="G467" s="161">
        <f t="shared" si="7"/>
        <v>0</v>
      </c>
    </row>
    <row r="468" spans="1:7" ht="21.2" customHeight="1" x14ac:dyDescent="0.25">
      <c r="A468" s="184">
        <v>9781338818826</v>
      </c>
      <c r="B468" s="201" t="s">
        <v>183</v>
      </c>
      <c r="C468" s="202" t="s">
        <v>915</v>
      </c>
      <c r="D468" s="203"/>
      <c r="E468" s="57">
        <v>7.25</v>
      </c>
      <c r="F468" s="63"/>
      <c r="G468" s="161">
        <f t="shared" si="7"/>
        <v>0</v>
      </c>
    </row>
    <row r="469" spans="1:7" ht="21.2" customHeight="1" x14ac:dyDescent="0.25">
      <c r="A469" s="184">
        <v>9781338805932</v>
      </c>
      <c r="B469" s="201" t="s">
        <v>744</v>
      </c>
      <c r="C469" s="202" t="s">
        <v>915</v>
      </c>
      <c r="D469" s="203"/>
      <c r="E469" s="57">
        <v>8.25</v>
      </c>
      <c r="F469" s="63"/>
      <c r="G469" s="161">
        <f t="shared" si="7"/>
        <v>0</v>
      </c>
    </row>
    <row r="470" spans="1:7" ht="21.2" customHeight="1" x14ac:dyDescent="0.25">
      <c r="A470" s="184">
        <v>9781338897067</v>
      </c>
      <c r="B470" s="201" t="s">
        <v>957</v>
      </c>
      <c r="C470" s="202" t="s">
        <v>915</v>
      </c>
      <c r="D470" s="203"/>
      <c r="E470" s="57">
        <v>8.25</v>
      </c>
      <c r="F470" s="63"/>
      <c r="G470" s="161">
        <f t="shared" si="7"/>
        <v>0</v>
      </c>
    </row>
    <row r="471" spans="1:7" ht="21.2" customHeight="1" x14ac:dyDescent="0.25">
      <c r="A471" s="184">
        <v>9781534482005</v>
      </c>
      <c r="B471" s="201" t="s">
        <v>86</v>
      </c>
      <c r="C471" s="202" t="s">
        <v>915</v>
      </c>
      <c r="D471" s="203"/>
      <c r="E471" s="57">
        <v>9</v>
      </c>
      <c r="F471" s="63"/>
      <c r="G471" s="161">
        <f t="shared" si="7"/>
        <v>0</v>
      </c>
    </row>
    <row r="472" spans="1:7" ht="21.2" customHeight="1" x14ac:dyDescent="0.25">
      <c r="A472" s="184">
        <v>9781534462403</v>
      </c>
      <c r="B472" s="201" t="s">
        <v>311</v>
      </c>
      <c r="C472" s="202" t="s">
        <v>915</v>
      </c>
      <c r="D472" s="203"/>
      <c r="E472" s="57">
        <v>9.25</v>
      </c>
      <c r="F472" s="63"/>
      <c r="G472" s="161">
        <f t="shared" si="7"/>
        <v>0</v>
      </c>
    </row>
    <row r="473" spans="1:7" ht="21.2" customHeight="1" x14ac:dyDescent="0.25">
      <c r="A473" s="184">
        <v>9781665913584</v>
      </c>
      <c r="B473" s="201" t="s">
        <v>308</v>
      </c>
      <c r="C473" s="202" t="s">
        <v>915</v>
      </c>
      <c r="D473" s="203"/>
      <c r="E473" s="57">
        <v>9.25</v>
      </c>
      <c r="F473" s="63"/>
      <c r="G473" s="161">
        <f t="shared" si="7"/>
        <v>0</v>
      </c>
    </row>
    <row r="474" spans="1:7" ht="21.2" customHeight="1" x14ac:dyDescent="0.25">
      <c r="A474" s="184">
        <v>9781665901819</v>
      </c>
      <c r="B474" s="201" t="s">
        <v>325</v>
      </c>
      <c r="C474" s="202" t="s">
        <v>915</v>
      </c>
      <c r="D474" s="203"/>
      <c r="E474" s="57">
        <v>9.25</v>
      </c>
      <c r="F474" s="63"/>
      <c r="G474" s="161">
        <f t="shared" si="7"/>
        <v>0</v>
      </c>
    </row>
    <row r="475" spans="1:7" ht="21.2" customHeight="1" x14ac:dyDescent="0.25">
      <c r="A475" s="184">
        <v>9781338756494</v>
      </c>
      <c r="B475" s="201" t="s">
        <v>231</v>
      </c>
      <c r="C475" s="202" t="s">
        <v>915</v>
      </c>
      <c r="D475" s="203"/>
      <c r="E475" s="57">
        <v>7.25</v>
      </c>
      <c r="F475" s="63"/>
      <c r="G475" s="161">
        <f t="shared" si="7"/>
        <v>0</v>
      </c>
    </row>
    <row r="476" spans="1:7" ht="21.2" customHeight="1" x14ac:dyDescent="0.25">
      <c r="A476" s="184">
        <v>9781339012001</v>
      </c>
      <c r="B476" s="201" t="s">
        <v>1175</v>
      </c>
      <c r="C476" s="202" t="s">
        <v>915</v>
      </c>
      <c r="D476" s="203"/>
      <c r="E476" s="57">
        <v>11.25</v>
      </c>
      <c r="F476" s="63"/>
      <c r="G476" s="161">
        <f t="shared" si="7"/>
        <v>0</v>
      </c>
    </row>
    <row r="477" spans="1:7" ht="21.2" customHeight="1" x14ac:dyDescent="0.25">
      <c r="A477" s="184">
        <v>9781443198851</v>
      </c>
      <c r="B477" s="201" t="s">
        <v>1129</v>
      </c>
      <c r="C477" s="202" t="s">
        <v>915</v>
      </c>
      <c r="D477" s="203" t="s">
        <v>1358</v>
      </c>
      <c r="E477" s="57">
        <v>9.25</v>
      </c>
      <c r="F477" s="63"/>
      <c r="G477" s="161">
        <f t="shared" si="7"/>
        <v>0</v>
      </c>
    </row>
    <row r="478" spans="1:7" ht="21.2" customHeight="1" x14ac:dyDescent="0.25">
      <c r="A478" s="184">
        <v>9781443187695</v>
      </c>
      <c r="B478" s="201" t="s">
        <v>307</v>
      </c>
      <c r="C478" s="202" t="s">
        <v>915</v>
      </c>
      <c r="D478" s="203" t="s">
        <v>1358</v>
      </c>
      <c r="E478" s="57">
        <v>9.5</v>
      </c>
      <c r="F478" s="63"/>
      <c r="G478" s="161">
        <f t="shared" si="7"/>
        <v>0</v>
      </c>
    </row>
    <row r="479" spans="1:7" ht="21.2" customHeight="1" x14ac:dyDescent="0.25">
      <c r="A479" s="184">
        <v>9780063045415</v>
      </c>
      <c r="B479" s="201" t="s">
        <v>574</v>
      </c>
      <c r="C479" s="202" t="s">
        <v>915</v>
      </c>
      <c r="D479" s="203"/>
      <c r="E479" s="57">
        <v>10</v>
      </c>
      <c r="F479" s="63"/>
      <c r="G479" s="161">
        <f t="shared" si="7"/>
        <v>0</v>
      </c>
    </row>
    <row r="480" spans="1:7" ht="21.2" customHeight="1" x14ac:dyDescent="0.25">
      <c r="A480" s="184">
        <v>9781338802702</v>
      </c>
      <c r="B480" s="201" t="s">
        <v>87</v>
      </c>
      <c r="C480" s="202" t="s">
        <v>915</v>
      </c>
      <c r="D480" s="203"/>
      <c r="E480" s="57">
        <v>8</v>
      </c>
      <c r="F480" s="63"/>
      <c r="G480" s="161">
        <f t="shared" si="7"/>
        <v>0</v>
      </c>
    </row>
    <row r="481" spans="1:7" ht="21.2" customHeight="1" x14ac:dyDescent="0.25">
      <c r="A481" s="184">
        <v>9781368084802</v>
      </c>
      <c r="B481" s="201" t="s">
        <v>647</v>
      </c>
      <c r="C481" s="202" t="s">
        <v>915</v>
      </c>
      <c r="D481" s="203"/>
      <c r="E481" s="57">
        <v>9.25</v>
      </c>
      <c r="F481" s="63"/>
      <c r="G481" s="161">
        <f t="shared" si="7"/>
        <v>0</v>
      </c>
    </row>
    <row r="482" spans="1:7" ht="21.2" customHeight="1" x14ac:dyDescent="0.25">
      <c r="A482" s="184">
        <v>9781368076050</v>
      </c>
      <c r="B482" s="201" t="s">
        <v>966</v>
      </c>
      <c r="C482" s="202" t="s">
        <v>915</v>
      </c>
      <c r="D482" s="203"/>
      <c r="E482" s="57">
        <v>12.5</v>
      </c>
      <c r="F482" s="63"/>
      <c r="G482" s="161">
        <f t="shared" si="7"/>
        <v>0</v>
      </c>
    </row>
    <row r="483" spans="1:7" ht="21.2" customHeight="1" x14ac:dyDescent="0.25">
      <c r="A483" s="184">
        <v>9781368076074</v>
      </c>
      <c r="B483" s="201" t="s">
        <v>463</v>
      </c>
      <c r="C483" s="202" t="s">
        <v>915</v>
      </c>
      <c r="D483" s="203"/>
      <c r="E483" s="57">
        <v>9.25</v>
      </c>
      <c r="F483" s="63"/>
      <c r="G483" s="161">
        <f t="shared" si="7"/>
        <v>0</v>
      </c>
    </row>
    <row r="484" spans="1:7" ht="21.2" customHeight="1" x14ac:dyDescent="0.25">
      <c r="A484" s="184">
        <v>9781546122357</v>
      </c>
      <c r="B484" s="201" t="s">
        <v>680</v>
      </c>
      <c r="C484" s="202" t="s">
        <v>915</v>
      </c>
      <c r="D484" s="203" t="s">
        <v>1358</v>
      </c>
      <c r="E484" s="57">
        <v>10.5</v>
      </c>
      <c r="F484" s="63"/>
      <c r="G484" s="161">
        <f t="shared" si="7"/>
        <v>0</v>
      </c>
    </row>
    <row r="485" spans="1:7" ht="21.2" customHeight="1" x14ac:dyDescent="0.25">
      <c r="A485" s="184">
        <v>9781339006963</v>
      </c>
      <c r="B485" s="201" t="s">
        <v>1134</v>
      </c>
      <c r="C485" s="202" t="s">
        <v>915</v>
      </c>
      <c r="D485" s="203"/>
      <c r="E485" s="57">
        <v>12.5</v>
      </c>
      <c r="F485" s="63"/>
      <c r="G485" s="161">
        <f t="shared" si="7"/>
        <v>0</v>
      </c>
    </row>
    <row r="486" spans="1:7" ht="21.2" customHeight="1" x14ac:dyDescent="0.25">
      <c r="A486" s="184">
        <v>9780593646045</v>
      </c>
      <c r="B486" s="201" t="s">
        <v>679</v>
      </c>
      <c r="C486" s="202" t="s">
        <v>915</v>
      </c>
      <c r="D486" s="203"/>
      <c r="E486" s="57">
        <v>8.25</v>
      </c>
      <c r="F486" s="63"/>
      <c r="G486" s="161">
        <f t="shared" si="7"/>
        <v>0</v>
      </c>
    </row>
    <row r="487" spans="1:7" ht="21.2" customHeight="1" x14ac:dyDescent="0.25">
      <c r="A487" s="184">
        <v>9781338588149</v>
      </c>
      <c r="B487" s="201" t="s">
        <v>185</v>
      </c>
      <c r="C487" s="202" t="s">
        <v>915</v>
      </c>
      <c r="D487" s="203"/>
      <c r="E487" s="57">
        <v>7</v>
      </c>
      <c r="F487" s="63"/>
      <c r="G487" s="161">
        <f t="shared" si="7"/>
        <v>0</v>
      </c>
    </row>
    <row r="488" spans="1:7" ht="21.2" customHeight="1" x14ac:dyDescent="0.25">
      <c r="A488" s="184">
        <v>9781546138525</v>
      </c>
      <c r="B488" s="201" t="s">
        <v>1082</v>
      </c>
      <c r="C488" s="202" t="s">
        <v>915</v>
      </c>
      <c r="D488" s="203"/>
      <c r="E488" s="57">
        <v>9.25</v>
      </c>
      <c r="F488" s="63"/>
      <c r="G488" s="161">
        <f t="shared" si="7"/>
        <v>0</v>
      </c>
    </row>
    <row r="489" spans="1:7" ht="21.2" customHeight="1" x14ac:dyDescent="0.25">
      <c r="A489" s="184">
        <v>9781338668322</v>
      </c>
      <c r="B489" s="201" t="s">
        <v>193</v>
      </c>
      <c r="C489" s="202" t="s">
        <v>915</v>
      </c>
      <c r="D489" s="203"/>
      <c r="E489" s="57">
        <v>9.25</v>
      </c>
      <c r="F489" s="63"/>
      <c r="G489" s="161">
        <f t="shared" si="7"/>
        <v>0</v>
      </c>
    </row>
    <row r="490" spans="1:7" ht="21.2" customHeight="1" x14ac:dyDescent="0.25">
      <c r="A490" s="184">
        <v>9781338832020</v>
      </c>
      <c r="B490" s="201" t="s">
        <v>154</v>
      </c>
      <c r="C490" s="202" t="s">
        <v>915</v>
      </c>
      <c r="D490" s="203"/>
      <c r="E490" s="57">
        <v>9.25</v>
      </c>
      <c r="F490" s="63"/>
      <c r="G490" s="161">
        <f t="shared" si="7"/>
        <v>0</v>
      </c>
    </row>
    <row r="491" spans="1:7" ht="21.2" customHeight="1" x14ac:dyDescent="0.25">
      <c r="A491" s="184">
        <v>9781338863512</v>
      </c>
      <c r="B491" s="201" t="s">
        <v>162</v>
      </c>
      <c r="C491" s="202" t="s">
        <v>915</v>
      </c>
      <c r="D491" s="203"/>
      <c r="E491" s="57">
        <v>9.25</v>
      </c>
      <c r="F491" s="63"/>
      <c r="G491" s="161">
        <f t="shared" si="7"/>
        <v>0</v>
      </c>
    </row>
    <row r="492" spans="1:7" ht="21.2" customHeight="1" x14ac:dyDescent="0.25">
      <c r="A492" s="184">
        <v>9781039701762</v>
      </c>
      <c r="B492" s="201" t="s">
        <v>1094</v>
      </c>
      <c r="C492" s="202" t="s">
        <v>915</v>
      </c>
      <c r="D492" s="203"/>
      <c r="E492" s="57">
        <v>9.25</v>
      </c>
      <c r="F492" s="63"/>
      <c r="G492" s="161">
        <f t="shared" si="7"/>
        <v>0</v>
      </c>
    </row>
    <row r="493" spans="1:7" ht="21.2" customHeight="1" x14ac:dyDescent="0.25">
      <c r="A493" s="184">
        <v>9781338673845</v>
      </c>
      <c r="B493" s="201" t="s">
        <v>158</v>
      </c>
      <c r="C493" s="202" t="s">
        <v>915</v>
      </c>
      <c r="D493" s="203"/>
      <c r="E493" s="57">
        <v>10</v>
      </c>
      <c r="F493" s="63"/>
      <c r="G493" s="161">
        <f t="shared" si="7"/>
        <v>0</v>
      </c>
    </row>
    <row r="494" spans="1:7" ht="21.2" customHeight="1" x14ac:dyDescent="0.25">
      <c r="A494" s="184">
        <v>9781338682212</v>
      </c>
      <c r="B494" s="201" t="s">
        <v>319</v>
      </c>
      <c r="C494" s="202" t="s">
        <v>915</v>
      </c>
      <c r="D494" s="203"/>
      <c r="E494" s="57">
        <v>10.25</v>
      </c>
      <c r="F494" s="63"/>
      <c r="G494" s="161">
        <f t="shared" si="7"/>
        <v>0</v>
      </c>
    </row>
    <row r="495" spans="1:7" ht="21.2" customHeight="1" x14ac:dyDescent="0.25">
      <c r="A495" s="184">
        <v>9781338875843</v>
      </c>
      <c r="B495" s="201" t="s">
        <v>1086</v>
      </c>
      <c r="C495" s="202" t="s">
        <v>915</v>
      </c>
      <c r="D495" s="203"/>
      <c r="E495" s="57">
        <v>12.5</v>
      </c>
      <c r="F495" s="63"/>
      <c r="G495" s="161">
        <f t="shared" si="7"/>
        <v>0</v>
      </c>
    </row>
    <row r="496" spans="1:7" ht="21.2" customHeight="1" x14ac:dyDescent="0.25">
      <c r="A496" s="184">
        <v>9781339016559</v>
      </c>
      <c r="B496" s="201" t="s">
        <v>617</v>
      </c>
      <c r="C496" s="202" t="s">
        <v>915</v>
      </c>
      <c r="D496" s="203"/>
      <c r="E496" s="57">
        <v>16.75</v>
      </c>
      <c r="F496" s="63"/>
      <c r="G496" s="161">
        <f t="shared" si="7"/>
        <v>0</v>
      </c>
    </row>
    <row r="497" spans="1:7" ht="21.2" customHeight="1" x14ac:dyDescent="0.25">
      <c r="A497" s="184">
        <v>9781772274714</v>
      </c>
      <c r="B497" s="201" t="s">
        <v>306</v>
      </c>
      <c r="C497" s="202" t="s">
        <v>915</v>
      </c>
      <c r="D497" s="203" t="s">
        <v>1358</v>
      </c>
      <c r="E497" s="57">
        <v>14.5</v>
      </c>
      <c r="F497" s="63"/>
      <c r="G497" s="161">
        <f t="shared" si="7"/>
        <v>0</v>
      </c>
    </row>
    <row r="498" spans="1:7" ht="21.2" customHeight="1" x14ac:dyDescent="0.25">
      <c r="A498" s="184">
        <v>9781771476096</v>
      </c>
      <c r="B498" s="201" t="s">
        <v>320</v>
      </c>
      <c r="C498" s="202" t="s">
        <v>915</v>
      </c>
      <c r="D498" s="203" t="s">
        <v>1358</v>
      </c>
      <c r="E498" s="57">
        <v>11.5</v>
      </c>
      <c r="F498" s="63"/>
      <c r="G498" s="161">
        <f t="shared" si="7"/>
        <v>0</v>
      </c>
    </row>
    <row r="499" spans="1:7" ht="21.2" customHeight="1" x14ac:dyDescent="0.25">
      <c r="A499" s="184">
        <v>9781338862812</v>
      </c>
      <c r="B499" s="201" t="s">
        <v>992</v>
      </c>
      <c r="C499" s="202" t="s">
        <v>915</v>
      </c>
      <c r="D499" s="203"/>
      <c r="E499" s="57">
        <v>9.25</v>
      </c>
      <c r="F499" s="63"/>
      <c r="G499" s="161">
        <f t="shared" si="7"/>
        <v>0</v>
      </c>
    </row>
    <row r="500" spans="1:7" ht="21.2" customHeight="1" x14ac:dyDescent="0.25">
      <c r="A500" s="184">
        <v>9781772274707</v>
      </c>
      <c r="B500" s="201" t="s">
        <v>689</v>
      </c>
      <c r="C500" s="202" t="s">
        <v>915</v>
      </c>
      <c r="D500" s="203" t="s">
        <v>1358</v>
      </c>
      <c r="E500" s="57">
        <v>14.5</v>
      </c>
      <c r="F500" s="63"/>
      <c r="G500" s="161">
        <f t="shared" si="7"/>
        <v>0</v>
      </c>
    </row>
    <row r="501" spans="1:7" ht="21.2" customHeight="1" x14ac:dyDescent="0.25">
      <c r="A501" s="184">
        <v>9781338826784</v>
      </c>
      <c r="B501" s="201" t="s">
        <v>474</v>
      </c>
      <c r="C501" s="202" t="s">
        <v>915</v>
      </c>
      <c r="D501" s="203"/>
      <c r="E501" s="57">
        <v>7.25</v>
      </c>
      <c r="F501" s="63"/>
      <c r="G501" s="161">
        <f t="shared" si="7"/>
        <v>0</v>
      </c>
    </row>
    <row r="502" spans="1:7" ht="21.2" customHeight="1" x14ac:dyDescent="0.25">
      <c r="A502" s="184">
        <v>9781546170853</v>
      </c>
      <c r="B502" s="201" t="s">
        <v>1079</v>
      </c>
      <c r="C502" s="202" t="s">
        <v>915</v>
      </c>
      <c r="D502" s="203"/>
      <c r="E502" s="57">
        <v>10.5</v>
      </c>
      <c r="F502" s="63"/>
      <c r="G502" s="161">
        <f t="shared" si="7"/>
        <v>0</v>
      </c>
    </row>
    <row r="503" spans="1:7" ht="21.2" customHeight="1" x14ac:dyDescent="0.25">
      <c r="A503" s="184">
        <v>9781546142324</v>
      </c>
      <c r="B503" s="201" t="s">
        <v>1087</v>
      </c>
      <c r="C503" s="202" t="s">
        <v>915</v>
      </c>
      <c r="D503" s="203"/>
      <c r="E503" s="57">
        <v>10.5</v>
      </c>
      <c r="F503" s="63"/>
      <c r="G503" s="161">
        <f t="shared" si="7"/>
        <v>0</v>
      </c>
    </row>
    <row r="504" spans="1:7" ht="21.2" customHeight="1" x14ac:dyDescent="0.25">
      <c r="A504" s="184">
        <v>9781338835373</v>
      </c>
      <c r="B504" s="201" t="s">
        <v>88</v>
      </c>
      <c r="C504" s="202" t="s">
        <v>915</v>
      </c>
      <c r="D504" s="203"/>
      <c r="E504" s="57">
        <v>10</v>
      </c>
      <c r="F504" s="63"/>
      <c r="G504" s="161">
        <f t="shared" si="7"/>
        <v>0</v>
      </c>
    </row>
    <row r="505" spans="1:7" ht="21.2" customHeight="1" x14ac:dyDescent="0.25">
      <c r="A505" s="184">
        <v>9781339031200</v>
      </c>
      <c r="B505" s="201" t="s">
        <v>641</v>
      </c>
      <c r="C505" s="202" t="s">
        <v>915</v>
      </c>
      <c r="D505" s="203"/>
      <c r="E505" s="57">
        <v>10.5</v>
      </c>
      <c r="F505" s="63"/>
      <c r="G505" s="161">
        <f t="shared" si="7"/>
        <v>0</v>
      </c>
    </row>
    <row r="506" spans="1:7" ht="21.2" customHeight="1" x14ac:dyDescent="0.25">
      <c r="A506" s="184">
        <v>9781339035666</v>
      </c>
      <c r="B506" s="201" t="s">
        <v>1133</v>
      </c>
      <c r="C506" s="202" t="s">
        <v>915</v>
      </c>
      <c r="D506" s="203"/>
      <c r="E506" s="57">
        <v>10.5</v>
      </c>
      <c r="F506" s="63"/>
      <c r="G506" s="161">
        <f t="shared" si="7"/>
        <v>0</v>
      </c>
    </row>
    <row r="507" spans="1:7" ht="21.2" customHeight="1" x14ac:dyDescent="0.25">
      <c r="A507" s="184">
        <v>9781772271492</v>
      </c>
      <c r="B507" s="201" t="s">
        <v>163</v>
      </c>
      <c r="C507" s="202" t="s">
        <v>915</v>
      </c>
      <c r="D507" s="203" t="s">
        <v>1358</v>
      </c>
      <c r="E507" s="57">
        <v>10</v>
      </c>
      <c r="F507" s="63"/>
      <c r="G507" s="161">
        <f t="shared" si="7"/>
        <v>0</v>
      </c>
    </row>
    <row r="508" spans="1:7" ht="21.2" customHeight="1" x14ac:dyDescent="0.25">
      <c r="A508" s="184">
        <v>9781338305890</v>
      </c>
      <c r="B508" s="201" t="s">
        <v>90</v>
      </c>
      <c r="C508" s="202" t="s">
        <v>915</v>
      </c>
      <c r="D508" s="203"/>
      <c r="E508" s="57">
        <v>10</v>
      </c>
      <c r="F508" s="63"/>
      <c r="G508" s="161">
        <f t="shared" si="7"/>
        <v>0</v>
      </c>
    </row>
    <row r="509" spans="1:7" ht="21.2" customHeight="1" x14ac:dyDescent="0.25">
      <c r="A509" s="184">
        <v>9781907083426</v>
      </c>
      <c r="B509" s="201" t="s">
        <v>606</v>
      </c>
      <c r="C509" s="202" t="s">
        <v>915</v>
      </c>
      <c r="D509" s="203"/>
      <c r="E509" s="57">
        <v>14.5</v>
      </c>
      <c r="F509" s="63"/>
      <c r="G509" s="161">
        <f t="shared" si="7"/>
        <v>0</v>
      </c>
    </row>
    <row r="510" spans="1:7" ht="21.2" customHeight="1" x14ac:dyDescent="0.25">
      <c r="A510" s="184">
        <v>9781338891065</v>
      </c>
      <c r="B510" s="201" t="s">
        <v>767</v>
      </c>
      <c r="C510" s="202" t="s">
        <v>915</v>
      </c>
      <c r="D510" s="203"/>
      <c r="E510" s="57">
        <v>11.25</v>
      </c>
      <c r="F510" s="63"/>
      <c r="G510" s="161">
        <f t="shared" si="7"/>
        <v>0</v>
      </c>
    </row>
    <row r="511" spans="1:7" ht="21.2" customHeight="1" x14ac:dyDescent="0.25">
      <c r="A511" s="184">
        <v>9780711280427</v>
      </c>
      <c r="B511" s="201" t="s">
        <v>327</v>
      </c>
      <c r="C511" s="202" t="s">
        <v>919</v>
      </c>
      <c r="D511" s="203"/>
      <c r="E511" s="57">
        <v>6</v>
      </c>
      <c r="F511" s="63"/>
      <c r="G511" s="161">
        <f t="shared" si="7"/>
        <v>0</v>
      </c>
    </row>
    <row r="512" spans="1:7" ht="21.2" customHeight="1" x14ac:dyDescent="0.25">
      <c r="A512" s="184">
        <v>9781338858716</v>
      </c>
      <c r="B512" s="201" t="s">
        <v>1043</v>
      </c>
      <c r="C512" s="202" t="s">
        <v>919</v>
      </c>
      <c r="D512" s="203"/>
      <c r="E512" s="57">
        <v>10.5</v>
      </c>
      <c r="F512" s="63"/>
      <c r="G512" s="161">
        <f t="shared" si="7"/>
        <v>0</v>
      </c>
    </row>
    <row r="513" spans="1:7" ht="21.2" customHeight="1" x14ac:dyDescent="0.25">
      <c r="A513" s="184">
        <v>9781338858785</v>
      </c>
      <c r="B513" s="201" t="s">
        <v>1053</v>
      </c>
      <c r="C513" s="202" t="s">
        <v>919</v>
      </c>
      <c r="D513" s="203"/>
      <c r="E513" s="57">
        <v>10.5</v>
      </c>
      <c r="F513" s="63"/>
      <c r="G513" s="161">
        <f t="shared" si="7"/>
        <v>0</v>
      </c>
    </row>
    <row r="514" spans="1:7" ht="21.2" customHeight="1" x14ac:dyDescent="0.25">
      <c r="A514" s="184">
        <v>9781772603347</v>
      </c>
      <c r="B514" s="201" t="s">
        <v>640</v>
      </c>
      <c r="C514" s="202" t="s">
        <v>919</v>
      </c>
      <c r="D514" s="203" t="s">
        <v>1358</v>
      </c>
      <c r="E514" s="57">
        <v>13.5</v>
      </c>
      <c r="F514" s="63"/>
      <c r="G514" s="161">
        <f t="shared" si="7"/>
        <v>0</v>
      </c>
    </row>
    <row r="515" spans="1:7" ht="21.2" customHeight="1" x14ac:dyDescent="0.25">
      <c r="A515" s="184">
        <v>9781419746482</v>
      </c>
      <c r="B515" s="201" t="s">
        <v>230</v>
      </c>
      <c r="C515" s="202" t="s">
        <v>919</v>
      </c>
      <c r="D515" s="203"/>
      <c r="E515" s="57">
        <v>20.75</v>
      </c>
      <c r="F515" s="63"/>
      <c r="G515" s="161">
        <f t="shared" si="7"/>
        <v>0</v>
      </c>
    </row>
    <row r="516" spans="1:7" ht="21.2" customHeight="1" x14ac:dyDescent="0.25">
      <c r="A516" s="184">
        <v>9781443190268</v>
      </c>
      <c r="B516" s="201" t="s">
        <v>713</v>
      </c>
      <c r="C516" s="202" t="s">
        <v>919</v>
      </c>
      <c r="D516" s="203" t="s">
        <v>1358</v>
      </c>
      <c r="E516" s="57">
        <v>9.25</v>
      </c>
      <c r="F516" s="63"/>
      <c r="G516" s="161">
        <f t="shared" si="7"/>
        <v>0</v>
      </c>
    </row>
    <row r="517" spans="1:7" ht="21.2" customHeight="1" x14ac:dyDescent="0.25">
      <c r="A517" s="184">
        <v>9781039701816</v>
      </c>
      <c r="B517" s="201" t="s">
        <v>1034</v>
      </c>
      <c r="C517" s="202" t="s">
        <v>919</v>
      </c>
      <c r="D517" s="203" t="s">
        <v>1358</v>
      </c>
      <c r="E517" s="57">
        <v>15.75</v>
      </c>
      <c r="F517" s="63"/>
      <c r="G517" s="161">
        <f t="shared" si="7"/>
        <v>0</v>
      </c>
    </row>
    <row r="518" spans="1:7" ht="21.2" customHeight="1" x14ac:dyDescent="0.25">
      <c r="A518" s="184">
        <v>9781546122678</v>
      </c>
      <c r="B518" s="201" t="s">
        <v>718</v>
      </c>
      <c r="C518" s="202" t="s">
        <v>919</v>
      </c>
      <c r="D518" s="203"/>
      <c r="E518" s="57">
        <v>10.5</v>
      </c>
      <c r="F518" s="63"/>
      <c r="G518" s="161">
        <f t="shared" si="7"/>
        <v>0</v>
      </c>
    </row>
    <row r="519" spans="1:7" ht="21.2" customHeight="1" x14ac:dyDescent="0.25">
      <c r="A519" s="184">
        <v>9781665926355</v>
      </c>
      <c r="B519" s="201" t="s">
        <v>328</v>
      </c>
      <c r="C519" s="202" t="s">
        <v>919</v>
      </c>
      <c r="D519" s="203"/>
      <c r="E519" s="57">
        <v>9.25</v>
      </c>
      <c r="F519" s="63"/>
      <c r="G519" s="161">
        <f t="shared" si="7"/>
        <v>0</v>
      </c>
    </row>
    <row r="520" spans="1:7" ht="21.2" customHeight="1" x14ac:dyDescent="0.25">
      <c r="A520" s="184">
        <v>9781039701700</v>
      </c>
      <c r="B520" s="201" t="s">
        <v>441</v>
      </c>
      <c r="C520" s="202" t="s">
        <v>919</v>
      </c>
      <c r="D520" s="203" t="s">
        <v>1358</v>
      </c>
      <c r="E520" s="57">
        <v>9.25</v>
      </c>
      <c r="F520" s="63"/>
      <c r="G520" s="161">
        <f t="shared" si="7"/>
        <v>0</v>
      </c>
    </row>
    <row r="521" spans="1:7" ht="21.2" customHeight="1" x14ac:dyDescent="0.25">
      <c r="A521" s="184">
        <v>9781443196246</v>
      </c>
      <c r="B521" s="201" t="s">
        <v>445</v>
      </c>
      <c r="C521" s="202" t="s">
        <v>919</v>
      </c>
      <c r="D521" s="203" t="s">
        <v>1358</v>
      </c>
      <c r="E521" s="57">
        <v>9.25</v>
      </c>
      <c r="F521" s="63"/>
      <c r="G521" s="161">
        <f t="shared" si="7"/>
        <v>0</v>
      </c>
    </row>
    <row r="522" spans="1:7" ht="21.2" customHeight="1" x14ac:dyDescent="0.25">
      <c r="A522" s="184">
        <v>9781546109433</v>
      </c>
      <c r="B522" s="201" t="s">
        <v>1019</v>
      </c>
      <c r="C522" s="202" t="s">
        <v>919</v>
      </c>
      <c r="D522" s="203"/>
      <c r="E522" s="57">
        <v>15.75</v>
      </c>
      <c r="F522" s="63"/>
      <c r="G522" s="161">
        <f t="shared" si="7"/>
        <v>0</v>
      </c>
    </row>
    <row r="523" spans="1:7" ht="21.2" customHeight="1" x14ac:dyDescent="0.25">
      <c r="A523" s="184">
        <v>9781338835427</v>
      </c>
      <c r="B523" s="201" t="s">
        <v>458</v>
      </c>
      <c r="C523" s="202" t="s">
        <v>924</v>
      </c>
      <c r="D523" s="203"/>
      <c r="E523" s="57">
        <v>8.5</v>
      </c>
      <c r="F523" s="63"/>
      <c r="G523" s="161">
        <f t="shared" si="7"/>
        <v>0</v>
      </c>
    </row>
    <row r="524" spans="1:7" ht="21.2" customHeight="1" x14ac:dyDescent="0.25">
      <c r="A524" s="184">
        <v>9781443157582</v>
      </c>
      <c r="B524" s="201" t="s">
        <v>187</v>
      </c>
      <c r="C524" s="202" t="s">
        <v>924</v>
      </c>
      <c r="D524" s="203" t="s">
        <v>1358</v>
      </c>
      <c r="E524" s="57">
        <v>10</v>
      </c>
      <c r="F524" s="63"/>
      <c r="G524" s="161">
        <f t="shared" si="7"/>
        <v>0</v>
      </c>
    </row>
    <row r="525" spans="1:7" ht="21.2" customHeight="1" x14ac:dyDescent="0.25">
      <c r="A525" s="184">
        <v>9781338665109</v>
      </c>
      <c r="B525" s="201" t="s">
        <v>1012</v>
      </c>
      <c r="C525" s="202" t="s">
        <v>924</v>
      </c>
      <c r="D525" s="203"/>
      <c r="E525" s="57">
        <v>12</v>
      </c>
      <c r="F525" s="63"/>
      <c r="G525" s="161">
        <f t="shared" si="7"/>
        <v>0</v>
      </c>
    </row>
    <row r="526" spans="1:7" ht="21.2" customHeight="1" x14ac:dyDescent="0.25">
      <c r="A526" s="184">
        <v>9781338866162</v>
      </c>
      <c r="B526" s="201" t="s">
        <v>1049</v>
      </c>
      <c r="C526" s="202" t="s">
        <v>924</v>
      </c>
      <c r="D526" s="203"/>
      <c r="E526" s="57">
        <v>15.75</v>
      </c>
      <c r="F526" s="63"/>
      <c r="G526" s="161">
        <f t="shared" si="7"/>
        <v>0</v>
      </c>
    </row>
    <row r="527" spans="1:7" ht="21.2" customHeight="1" x14ac:dyDescent="0.25">
      <c r="A527" s="184">
        <v>9780063329546</v>
      </c>
      <c r="B527" s="201" t="s">
        <v>960</v>
      </c>
      <c r="C527" s="202" t="s">
        <v>924</v>
      </c>
      <c r="D527" s="203"/>
      <c r="E527" s="57">
        <v>7.5</v>
      </c>
      <c r="F527" s="63"/>
      <c r="G527" s="161">
        <f t="shared" ref="G527:G590" si="8">+F527*E527</f>
        <v>0</v>
      </c>
    </row>
    <row r="528" spans="1:7" ht="21.2" customHeight="1" x14ac:dyDescent="0.25">
      <c r="A528" s="184">
        <v>9781338847086</v>
      </c>
      <c r="B528" s="201" t="s">
        <v>764</v>
      </c>
      <c r="C528" s="202" t="s">
        <v>924</v>
      </c>
      <c r="D528" s="203"/>
      <c r="E528" s="57">
        <v>8.25</v>
      </c>
      <c r="F528" s="63"/>
      <c r="G528" s="161">
        <f t="shared" si="8"/>
        <v>0</v>
      </c>
    </row>
    <row r="529" spans="1:7" ht="21.2" customHeight="1" x14ac:dyDescent="0.25">
      <c r="A529" s="184">
        <v>9781338877601</v>
      </c>
      <c r="B529" s="201" t="s">
        <v>1061</v>
      </c>
      <c r="C529" s="202" t="s">
        <v>924</v>
      </c>
      <c r="D529" s="203"/>
      <c r="E529" s="57">
        <v>9.25</v>
      </c>
      <c r="F529" s="63"/>
      <c r="G529" s="161">
        <f t="shared" si="8"/>
        <v>0</v>
      </c>
    </row>
    <row r="530" spans="1:7" ht="21.2" customHeight="1" x14ac:dyDescent="0.25">
      <c r="A530" s="184">
        <v>9781338877571</v>
      </c>
      <c r="B530" s="201" t="s">
        <v>699</v>
      </c>
      <c r="C530" s="202" t="s">
        <v>924</v>
      </c>
      <c r="D530" s="203"/>
      <c r="E530" s="57">
        <v>8.25</v>
      </c>
      <c r="F530" s="63"/>
      <c r="G530" s="161">
        <f t="shared" si="8"/>
        <v>0</v>
      </c>
    </row>
    <row r="531" spans="1:7" ht="21.2" customHeight="1" x14ac:dyDescent="0.25">
      <c r="A531" s="184">
        <v>9781338828832</v>
      </c>
      <c r="B531" s="201" t="s">
        <v>955</v>
      </c>
      <c r="C531" s="202" t="s">
        <v>924</v>
      </c>
      <c r="D531" s="203"/>
      <c r="E531" s="57">
        <v>9.25</v>
      </c>
      <c r="F531" s="63"/>
      <c r="G531" s="161">
        <f t="shared" si="8"/>
        <v>0</v>
      </c>
    </row>
    <row r="532" spans="1:7" ht="21.2" customHeight="1" x14ac:dyDescent="0.25">
      <c r="A532" s="184">
        <v>9781338828894</v>
      </c>
      <c r="B532" s="201" t="s">
        <v>954</v>
      </c>
      <c r="C532" s="202" t="s">
        <v>924</v>
      </c>
      <c r="D532" s="203"/>
      <c r="E532" s="57">
        <v>9.25</v>
      </c>
      <c r="F532" s="63"/>
      <c r="G532" s="161">
        <f t="shared" si="8"/>
        <v>0</v>
      </c>
    </row>
    <row r="533" spans="1:7" ht="21.2" customHeight="1" x14ac:dyDescent="0.25">
      <c r="A533" s="184">
        <v>9781338776942</v>
      </c>
      <c r="B533" s="201" t="s">
        <v>335</v>
      </c>
      <c r="C533" s="202" t="s">
        <v>924</v>
      </c>
      <c r="D533" s="203"/>
      <c r="E533" s="57">
        <v>7.25</v>
      </c>
      <c r="F533" s="63"/>
      <c r="G533" s="161">
        <f t="shared" si="8"/>
        <v>0</v>
      </c>
    </row>
    <row r="534" spans="1:7" ht="21.2" customHeight="1" x14ac:dyDescent="0.25">
      <c r="A534" s="184">
        <v>9781339045757</v>
      </c>
      <c r="B534" s="201" t="s">
        <v>1119</v>
      </c>
      <c r="C534" s="202" t="s">
        <v>924</v>
      </c>
      <c r="D534" s="203"/>
      <c r="E534" s="57">
        <v>8.5</v>
      </c>
      <c r="F534" s="63"/>
      <c r="G534" s="161">
        <f t="shared" si="8"/>
        <v>0</v>
      </c>
    </row>
    <row r="535" spans="1:7" ht="21.2" customHeight="1" x14ac:dyDescent="0.25">
      <c r="A535" s="184">
        <v>9781338807578</v>
      </c>
      <c r="B535" s="201" t="s">
        <v>52</v>
      </c>
      <c r="C535" s="202" t="s">
        <v>924</v>
      </c>
      <c r="D535" s="203"/>
      <c r="E535" s="57">
        <v>13</v>
      </c>
      <c r="F535" s="63"/>
      <c r="G535" s="161">
        <f t="shared" si="8"/>
        <v>0</v>
      </c>
    </row>
    <row r="536" spans="1:7" ht="21.2" customHeight="1" x14ac:dyDescent="0.25">
      <c r="A536" s="184">
        <v>9781338784008</v>
      </c>
      <c r="B536" s="201" t="s">
        <v>761</v>
      </c>
      <c r="C536" s="202" t="s">
        <v>924</v>
      </c>
      <c r="D536" s="203"/>
      <c r="E536" s="57">
        <v>7.25</v>
      </c>
      <c r="F536" s="63"/>
      <c r="G536" s="161">
        <f t="shared" si="8"/>
        <v>0</v>
      </c>
    </row>
    <row r="537" spans="1:7" ht="21.2" customHeight="1" x14ac:dyDescent="0.25">
      <c r="A537" s="184">
        <v>9781338894981</v>
      </c>
      <c r="B537" s="201" t="s">
        <v>705</v>
      </c>
      <c r="C537" s="202" t="s">
        <v>924</v>
      </c>
      <c r="D537" s="203"/>
      <c r="E537" s="57">
        <v>8.25</v>
      </c>
      <c r="F537" s="63"/>
      <c r="G537" s="161">
        <f t="shared" si="8"/>
        <v>0</v>
      </c>
    </row>
    <row r="538" spans="1:7" ht="21.2" customHeight="1" x14ac:dyDescent="0.25">
      <c r="A538" s="184">
        <v>9781338843347</v>
      </c>
      <c r="B538" s="201" t="s">
        <v>952</v>
      </c>
      <c r="C538" s="202" t="s">
        <v>924</v>
      </c>
      <c r="D538" s="203"/>
      <c r="E538" s="57">
        <v>9.25</v>
      </c>
      <c r="F538" s="63"/>
      <c r="G538" s="161">
        <f t="shared" si="8"/>
        <v>0</v>
      </c>
    </row>
    <row r="539" spans="1:7" ht="21.2" customHeight="1" x14ac:dyDescent="0.25">
      <c r="A539" s="184">
        <v>9781338832556</v>
      </c>
      <c r="B539" s="201" t="s">
        <v>759</v>
      </c>
      <c r="C539" s="202" t="s">
        <v>924</v>
      </c>
      <c r="D539" s="203"/>
      <c r="E539" s="57">
        <v>8.25</v>
      </c>
      <c r="F539" s="63"/>
      <c r="G539" s="161">
        <f t="shared" si="8"/>
        <v>0</v>
      </c>
    </row>
    <row r="540" spans="1:7" ht="21.2" customHeight="1" x14ac:dyDescent="0.25">
      <c r="A540" s="184">
        <v>9780736442961</v>
      </c>
      <c r="B540" s="201" t="s">
        <v>332</v>
      </c>
      <c r="C540" s="202" t="s">
        <v>924</v>
      </c>
      <c r="D540" s="203"/>
      <c r="E540" s="57">
        <v>8.25</v>
      </c>
      <c r="F540" s="63"/>
      <c r="G540" s="161">
        <f t="shared" si="8"/>
        <v>0</v>
      </c>
    </row>
    <row r="541" spans="1:7" ht="21.2" customHeight="1" x14ac:dyDescent="0.25">
      <c r="A541" s="184">
        <v>9781368094368</v>
      </c>
      <c r="B541" s="201" t="s">
        <v>1063</v>
      </c>
      <c r="C541" s="202" t="s">
        <v>924</v>
      </c>
      <c r="D541" s="203"/>
      <c r="E541" s="57">
        <v>8.25</v>
      </c>
      <c r="F541" s="63"/>
      <c r="G541" s="161">
        <f t="shared" si="8"/>
        <v>0</v>
      </c>
    </row>
    <row r="542" spans="1:7" ht="21.2" customHeight="1" x14ac:dyDescent="0.25">
      <c r="A542" s="184">
        <v>9781339026398</v>
      </c>
      <c r="B542" s="201" t="s">
        <v>746</v>
      </c>
      <c r="C542" s="202" t="s">
        <v>924</v>
      </c>
      <c r="D542" s="203"/>
      <c r="E542" s="57">
        <v>11.5</v>
      </c>
      <c r="F542" s="63"/>
      <c r="G542" s="161">
        <f t="shared" si="8"/>
        <v>0</v>
      </c>
    </row>
    <row r="543" spans="1:7" ht="21.2" customHeight="1" x14ac:dyDescent="0.25">
      <c r="A543" s="184">
        <v>9781338890822</v>
      </c>
      <c r="B543" s="201" t="s">
        <v>747</v>
      </c>
      <c r="C543" s="202" t="s">
        <v>924</v>
      </c>
      <c r="D543" s="203"/>
      <c r="E543" s="57">
        <v>10.5</v>
      </c>
      <c r="F543" s="63"/>
      <c r="G543" s="161">
        <f t="shared" si="8"/>
        <v>0</v>
      </c>
    </row>
    <row r="544" spans="1:7" ht="21.2" customHeight="1" x14ac:dyDescent="0.25">
      <c r="A544" s="184">
        <v>9781426376856</v>
      </c>
      <c r="B544" s="201" t="s">
        <v>959</v>
      </c>
      <c r="C544" s="202" t="s">
        <v>924</v>
      </c>
      <c r="D544" s="203"/>
      <c r="E544" s="57">
        <v>8.25</v>
      </c>
      <c r="F544" s="63"/>
      <c r="G544" s="161">
        <f t="shared" si="8"/>
        <v>0</v>
      </c>
    </row>
    <row r="545" spans="1:7" ht="21.2" customHeight="1" x14ac:dyDescent="0.25">
      <c r="A545" s="184">
        <v>9781338745436</v>
      </c>
      <c r="B545" s="201" t="s">
        <v>765</v>
      </c>
      <c r="C545" s="202" t="s">
        <v>924</v>
      </c>
      <c r="D545" s="203"/>
      <c r="E545" s="57">
        <v>8.25</v>
      </c>
      <c r="F545" s="63"/>
      <c r="G545" s="161">
        <f t="shared" si="8"/>
        <v>0</v>
      </c>
    </row>
    <row r="546" spans="1:7" ht="21.2" customHeight="1" x14ac:dyDescent="0.25">
      <c r="A546" s="184">
        <v>9781338799613</v>
      </c>
      <c r="B546" s="201" t="s">
        <v>769</v>
      </c>
      <c r="C546" s="202" t="s">
        <v>924</v>
      </c>
      <c r="D546" s="203" t="s">
        <v>1358</v>
      </c>
      <c r="E546" s="57">
        <v>7.25</v>
      </c>
      <c r="F546" s="63"/>
      <c r="G546" s="161">
        <f t="shared" si="8"/>
        <v>0</v>
      </c>
    </row>
    <row r="547" spans="1:7" ht="21.2" customHeight="1" x14ac:dyDescent="0.25">
      <c r="A547" s="184">
        <v>9781338799903</v>
      </c>
      <c r="B547" s="201" t="s">
        <v>754</v>
      </c>
      <c r="C547" s="202" t="s">
        <v>924</v>
      </c>
      <c r="D547" s="203" t="s">
        <v>1358</v>
      </c>
      <c r="E547" s="57">
        <v>8.25</v>
      </c>
      <c r="F547" s="63"/>
      <c r="G547" s="161">
        <f t="shared" si="8"/>
        <v>0</v>
      </c>
    </row>
    <row r="548" spans="1:7" ht="21.2" customHeight="1" x14ac:dyDescent="0.25">
      <c r="A548" s="184">
        <v>9781338799811</v>
      </c>
      <c r="B548" s="201" t="s">
        <v>707</v>
      </c>
      <c r="C548" s="202" t="s">
        <v>924</v>
      </c>
      <c r="D548" s="203" t="s">
        <v>1358</v>
      </c>
      <c r="E548" s="57">
        <v>8.25</v>
      </c>
      <c r="F548" s="63"/>
      <c r="G548" s="161">
        <f t="shared" si="8"/>
        <v>0</v>
      </c>
    </row>
    <row r="549" spans="1:7" ht="21.2" customHeight="1" x14ac:dyDescent="0.25">
      <c r="A549" s="184">
        <v>9780593709573</v>
      </c>
      <c r="B549" s="201" t="s">
        <v>748</v>
      </c>
      <c r="C549" s="202" t="s">
        <v>924</v>
      </c>
      <c r="D549" s="203"/>
      <c r="E549" s="57">
        <v>8.25</v>
      </c>
      <c r="F549" s="63"/>
      <c r="G549" s="161">
        <f t="shared" si="8"/>
        <v>0</v>
      </c>
    </row>
    <row r="550" spans="1:7" ht="21.2" customHeight="1" x14ac:dyDescent="0.25">
      <c r="A550" s="184">
        <v>9780063096073</v>
      </c>
      <c r="B550" s="201" t="s">
        <v>751</v>
      </c>
      <c r="C550" s="202" t="s">
        <v>924</v>
      </c>
      <c r="D550" s="203"/>
      <c r="E550" s="57">
        <v>7.5</v>
      </c>
      <c r="F550" s="63"/>
      <c r="G550" s="161">
        <f t="shared" si="8"/>
        <v>0</v>
      </c>
    </row>
    <row r="551" spans="1:7" ht="21.2" customHeight="1" x14ac:dyDescent="0.25">
      <c r="A551" s="184">
        <v>9781546119746</v>
      </c>
      <c r="B551" s="201" t="s">
        <v>950</v>
      </c>
      <c r="C551" s="202" t="s">
        <v>924</v>
      </c>
      <c r="D551" s="203"/>
      <c r="E551" s="57">
        <v>9.25</v>
      </c>
      <c r="F551" s="63"/>
      <c r="G551" s="161">
        <f t="shared" si="8"/>
        <v>0</v>
      </c>
    </row>
    <row r="552" spans="1:7" ht="21.2" customHeight="1" x14ac:dyDescent="0.25">
      <c r="A552" s="184">
        <v>9781338756395</v>
      </c>
      <c r="B552" s="201" t="s">
        <v>762</v>
      </c>
      <c r="C552" s="202" t="s">
        <v>924</v>
      </c>
      <c r="D552" s="203"/>
      <c r="E552" s="57">
        <v>8.25</v>
      </c>
      <c r="F552" s="63"/>
      <c r="G552" s="161">
        <f t="shared" si="8"/>
        <v>0</v>
      </c>
    </row>
    <row r="553" spans="1:7" ht="21.2" customHeight="1" x14ac:dyDescent="0.25">
      <c r="A553" s="184">
        <v>9781338756425</v>
      </c>
      <c r="B553" s="201" t="s">
        <v>710</v>
      </c>
      <c r="C553" s="202" t="s">
        <v>924</v>
      </c>
      <c r="D553" s="203"/>
      <c r="E553" s="57">
        <v>8.25</v>
      </c>
      <c r="F553" s="63"/>
      <c r="G553" s="161">
        <f t="shared" si="8"/>
        <v>0</v>
      </c>
    </row>
    <row r="554" spans="1:7" ht="21.2" customHeight="1" x14ac:dyDescent="0.25">
      <c r="A554" s="184">
        <v>9781772603040</v>
      </c>
      <c r="B554" s="201" t="s">
        <v>188</v>
      </c>
      <c r="C554" s="202" t="s">
        <v>924</v>
      </c>
      <c r="D554" s="203" t="s">
        <v>1358</v>
      </c>
      <c r="E554" s="57">
        <v>13.5</v>
      </c>
      <c r="F554" s="63"/>
      <c r="G554" s="161">
        <f t="shared" si="8"/>
        <v>0</v>
      </c>
    </row>
    <row r="555" spans="1:7" ht="21.2" customHeight="1" x14ac:dyDescent="0.25">
      <c r="A555" s="184">
        <v>9781339028033</v>
      </c>
      <c r="B555" s="201" t="s">
        <v>749</v>
      </c>
      <c r="C555" s="202" t="s">
        <v>924</v>
      </c>
      <c r="D555" s="203"/>
      <c r="E555" s="57">
        <v>8.25</v>
      </c>
      <c r="F555" s="63"/>
      <c r="G555" s="161">
        <f t="shared" si="8"/>
        <v>0</v>
      </c>
    </row>
    <row r="556" spans="1:7" ht="21.2" customHeight="1" x14ac:dyDescent="0.25">
      <c r="A556" s="184">
        <v>9781443197731</v>
      </c>
      <c r="B556" s="201" t="s">
        <v>725</v>
      </c>
      <c r="C556" s="202" t="s">
        <v>924</v>
      </c>
      <c r="D556" s="203" t="s">
        <v>1358</v>
      </c>
      <c r="E556" s="57">
        <v>9.25</v>
      </c>
      <c r="F556" s="63"/>
      <c r="G556" s="161">
        <f t="shared" si="8"/>
        <v>0</v>
      </c>
    </row>
    <row r="557" spans="1:7" ht="21.2" customHeight="1" x14ac:dyDescent="0.25">
      <c r="A557" s="184">
        <v>9781443197267</v>
      </c>
      <c r="B557" s="201" t="s">
        <v>1020</v>
      </c>
      <c r="C557" s="202" t="s">
        <v>924</v>
      </c>
      <c r="D557" s="203" t="s">
        <v>1358</v>
      </c>
      <c r="E557" s="57">
        <v>9.25</v>
      </c>
      <c r="F557" s="63"/>
      <c r="G557" s="161">
        <f t="shared" si="8"/>
        <v>0</v>
      </c>
    </row>
    <row r="558" spans="1:7" ht="21.2" customHeight="1" x14ac:dyDescent="0.25">
      <c r="A558" s="184">
        <v>9781443191319</v>
      </c>
      <c r="B558" s="201" t="s">
        <v>719</v>
      </c>
      <c r="C558" s="202" t="s">
        <v>924</v>
      </c>
      <c r="D558" s="203" t="s">
        <v>1358</v>
      </c>
      <c r="E558" s="57">
        <v>9</v>
      </c>
      <c r="F558" s="63"/>
      <c r="G558" s="161">
        <f t="shared" si="8"/>
        <v>0</v>
      </c>
    </row>
    <row r="559" spans="1:7" ht="21.2" customHeight="1" x14ac:dyDescent="0.25">
      <c r="A559" s="184">
        <v>9781443182614</v>
      </c>
      <c r="B559" s="201" t="s">
        <v>189</v>
      </c>
      <c r="C559" s="202" t="s">
        <v>924</v>
      </c>
      <c r="D559" s="203" t="s">
        <v>1358</v>
      </c>
      <c r="E559" s="57">
        <v>9</v>
      </c>
      <c r="F559" s="63"/>
      <c r="G559" s="161">
        <f t="shared" si="8"/>
        <v>0</v>
      </c>
    </row>
    <row r="560" spans="1:7" ht="21.2" customHeight="1" x14ac:dyDescent="0.25">
      <c r="A560" s="184">
        <v>9781443191340</v>
      </c>
      <c r="B560" s="201" t="s">
        <v>190</v>
      </c>
      <c r="C560" s="202" t="s">
        <v>924</v>
      </c>
      <c r="D560" s="203" t="s">
        <v>1358</v>
      </c>
      <c r="E560" s="57">
        <v>8.5</v>
      </c>
      <c r="F560" s="63"/>
      <c r="G560" s="161">
        <f t="shared" si="8"/>
        <v>0</v>
      </c>
    </row>
    <row r="561" spans="1:7" ht="21.2" customHeight="1" x14ac:dyDescent="0.25">
      <c r="A561" s="184">
        <v>9781443182072</v>
      </c>
      <c r="B561" s="201" t="s">
        <v>93</v>
      </c>
      <c r="C561" s="202" t="s">
        <v>924</v>
      </c>
      <c r="D561" s="203" t="s">
        <v>1358</v>
      </c>
      <c r="E561" s="57">
        <v>9</v>
      </c>
      <c r="F561" s="63"/>
      <c r="G561" s="161">
        <f t="shared" si="8"/>
        <v>0</v>
      </c>
    </row>
    <row r="562" spans="1:7" ht="21.2" customHeight="1" x14ac:dyDescent="0.25">
      <c r="A562" s="184">
        <v>9781546119050</v>
      </c>
      <c r="B562" s="201" t="s">
        <v>1032</v>
      </c>
      <c r="C562" s="202" t="s">
        <v>924</v>
      </c>
      <c r="D562" s="203"/>
      <c r="E562" s="57">
        <v>16.75</v>
      </c>
      <c r="F562" s="63"/>
      <c r="G562" s="161">
        <f t="shared" si="8"/>
        <v>0</v>
      </c>
    </row>
    <row r="563" spans="1:7" ht="21.2" customHeight="1" x14ac:dyDescent="0.25">
      <c r="A563" s="184">
        <v>9781368102087</v>
      </c>
      <c r="B563" s="201" t="s">
        <v>962</v>
      </c>
      <c r="C563" s="202" t="s">
        <v>924</v>
      </c>
      <c r="D563" s="203"/>
      <c r="E563" s="57">
        <v>8.25</v>
      </c>
      <c r="F563" s="63"/>
      <c r="G563" s="161">
        <f t="shared" si="8"/>
        <v>0</v>
      </c>
    </row>
    <row r="564" spans="1:7" ht="21.2" customHeight="1" x14ac:dyDescent="0.25">
      <c r="A564" s="184">
        <v>9781338880434</v>
      </c>
      <c r="B564" s="201" t="s">
        <v>1065</v>
      </c>
      <c r="C564" s="202" t="s">
        <v>924</v>
      </c>
      <c r="D564" s="203"/>
      <c r="E564" s="57">
        <v>9.25</v>
      </c>
      <c r="F564" s="63"/>
      <c r="G564" s="161">
        <f t="shared" si="8"/>
        <v>0</v>
      </c>
    </row>
    <row r="565" spans="1:7" ht="21.2" customHeight="1" x14ac:dyDescent="0.25">
      <c r="A565" s="184">
        <v>9781338847314</v>
      </c>
      <c r="B565" s="201" t="s">
        <v>334</v>
      </c>
      <c r="C565" s="202" t="s">
        <v>924</v>
      </c>
      <c r="D565" s="203"/>
      <c r="E565" s="57">
        <v>6.25</v>
      </c>
      <c r="F565" s="63"/>
      <c r="G565" s="161">
        <f t="shared" si="8"/>
        <v>0</v>
      </c>
    </row>
    <row r="566" spans="1:7" ht="21.2" customHeight="1" x14ac:dyDescent="0.25">
      <c r="A566" s="184">
        <v>9781339011066</v>
      </c>
      <c r="B566" s="201" t="s">
        <v>720</v>
      </c>
      <c r="C566" s="202" t="s">
        <v>924</v>
      </c>
      <c r="D566" s="203"/>
      <c r="E566" s="57">
        <v>15.75</v>
      </c>
      <c r="F566" s="63"/>
      <c r="G566" s="161">
        <f t="shared" si="8"/>
        <v>0</v>
      </c>
    </row>
    <row r="567" spans="1:7" ht="21.2" customHeight="1" x14ac:dyDescent="0.25">
      <c r="A567" s="184">
        <v>9781546109396</v>
      </c>
      <c r="B567" s="201" t="s">
        <v>1052</v>
      </c>
      <c r="C567" s="202" t="s">
        <v>934</v>
      </c>
      <c r="D567" s="203"/>
      <c r="E567" s="57">
        <v>18</v>
      </c>
      <c r="F567" s="63"/>
      <c r="G567" s="161">
        <f t="shared" si="8"/>
        <v>0</v>
      </c>
    </row>
    <row r="568" spans="1:7" ht="21.2" customHeight="1" x14ac:dyDescent="0.25">
      <c r="A568" s="184" t="s">
        <v>1173</v>
      </c>
      <c r="B568" s="201" t="s">
        <v>1172</v>
      </c>
      <c r="C568" s="202" t="s">
        <v>934</v>
      </c>
      <c r="D568" s="203"/>
      <c r="E568" s="57">
        <v>16.75</v>
      </c>
      <c r="F568" s="63"/>
      <c r="G568" s="161">
        <f t="shared" si="8"/>
        <v>0</v>
      </c>
    </row>
    <row r="569" spans="1:7" ht="21.2" customHeight="1" x14ac:dyDescent="0.25">
      <c r="A569" s="184" t="s">
        <v>609</v>
      </c>
      <c r="B569" s="201" t="s">
        <v>610</v>
      </c>
      <c r="C569" s="202" t="s">
        <v>934</v>
      </c>
      <c r="D569" s="203"/>
      <c r="E569" s="57">
        <v>17.75</v>
      </c>
      <c r="F569" s="63"/>
      <c r="G569" s="161">
        <f t="shared" si="8"/>
        <v>0</v>
      </c>
    </row>
    <row r="570" spans="1:7" ht="21.2" customHeight="1" x14ac:dyDescent="0.25">
      <c r="A570" s="184">
        <v>9781546109938</v>
      </c>
      <c r="B570" s="201" t="s">
        <v>1050</v>
      </c>
      <c r="C570" s="202" t="s">
        <v>934</v>
      </c>
      <c r="D570" s="203"/>
      <c r="E570" s="57">
        <v>15.75</v>
      </c>
      <c r="F570" s="63"/>
      <c r="G570" s="161">
        <f t="shared" si="8"/>
        <v>0</v>
      </c>
    </row>
    <row r="571" spans="1:7" ht="21.2" customHeight="1" x14ac:dyDescent="0.25">
      <c r="A571" s="184">
        <v>9781338895100</v>
      </c>
      <c r="B571" s="201" t="s">
        <v>1039</v>
      </c>
      <c r="C571" s="202" t="s">
        <v>934</v>
      </c>
      <c r="D571" s="203"/>
      <c r="E571" s="57">
        <v>12.5</v>
      </c>
      <c r="F571" s="63"/>
      <c r="G571" s="161">
        <f t="shared" si="8"/>
        <v>0</v>
      </c>
    </row>
    <row r="572" spans="1:7" ht="21.2" customHeight="1" x14ac:dyDescent="0.25">
      <c r="A572" s="184">
        <v>9781338730357</v>
      </c>
      <c r="B572" s="201" t="s">
        <v>209</v>
      </c>
      <c r="C572" s="202" t="s">
        <v>125</v>
      </c>
      <c r="D572" s="203"/>
      <c r="E572" s="57">
        <v>9</v>
      </c>
      <c r="F572" s="63"/>
      <c r="G572" s="161">
        <f t="shared" si="8"/>
        <v>0</v>
      </c>
    </row>
    <row r="573" spans="1:7" ht="21.2" customHeight="1" x14ac:dyDescent="0.25">
      <c r="A573" s="184">
        <v>9781338859164</v>
      </c>
      <c r="B573" s="201" t="s">
        <v>708</v>
      </c>
      <c r="C573" s="202" t="s">
        <v>125</v>
      </c>
      <c r="D573" s="203"/>
      <c r="E573" s="57">
        <v>9.25</v>
      </c>
      <c r="F573" s="63"/>
      <c r="G573" s="161">
        <f t="shared" si="8"/>
        <v>0</v>
      </c>
    </row>
    <row r="574" spans="1:7" ht="21.2" customHeight="1" x14ac:dyDescent="0.25">
      <c r="A574" s="184">
        <v>9781338859171</v>
      </c>
      <c r="B574" s="201" t="s">
        <v>709</v>
      </c>
      <c r="C574" s="202" t="s">
        <v>125</v>
      </c>
      <c r="D574" s="203"/>
      <c r="E574" s="57">
        <v>9.25</v>
      </c>
      <c r="F574" s="63"/>
      <c r="G574" s="161">
        <f t="shared" si="8"/>
        <v>0</v>
      </c>
    </row>
    <row r="575" spans="1:7" ht="21.2" customHeight="1" x14ac:dyDescent="0.25">
      <c r="A575" s="184">
        <v>9781339023793</v>
      </c>
      <c r="B575" s="201" t="s">
        <v>1017</v>
      </c>
      <c r="C575" s="202" t="s">
        <v>125</v>
      </c>
      <c r="D575" s="203"/>
      <c r="E575" s="57">
        <v>8.25</v>
      </c>
      <c r="F575" s="63"/>
      <c r="G575" s="161">
        <f t="shared" si="8"/>
        <v>0</v>
      </c>
    </row>
    <row r="576" spans="1:7" ht="21.2" customHeight="1" x14ac:dyDescent="0.25">
      <c r="A576" s="184">
        <v>9781338736595</v>
      </c>
      <c r="B576" s="201" t="s">
        <v>1236</v>
      </c>
      <c r="C576" s="202" t="s">
        <v>125</v>
      </c>
      <c r="D576" s="203" t="s">
        <v>1358</v>
      </c>
      <c r="E576" s="57">
        <v>10</v>
      </c>
      <c r="F576" s="63"/>
      <c r="G576" s="161">
        <f t="shared" si="8"/>
        <v>0</v>
      </c>
    </row>
    <row r="577" spans="1:7" ht="21.2" customHeight="1" x14ac:dyDescent="0.25">
      <c r="A577" s="184">
        <v>9781338881684</v>
      </c>
      <c r="B577" s="201" t="s">
        <v>1068</v>
      </c>
      <c r="C577" s="202" t="s">
        <v>125</v>
      </c>
      <c r="D577" s="203"/>
      <c r="E577" s="57">
        <v>10.5</v>
      </c>
      <c r="F577" s="63"/>
      <c r="G577" s="161">
        <f t="shared" si="8"/>
        <v>0</v>
      </c>
    </row>
    <row r="578" spans="1:7" ht="21.2" customHeight="1" x14ac:dyDescent="0.25">
      <c r="A578" s="184">
        <v>9781339041230</v>
      </c>
      <c r="B578" s="201" t="s">
        <v>660</v>
      </c>
      <c r="C578" s="202" t="s">
        <v>125</v>
      </c>
      <c r="D578" s="203"/>
      <c r="E578" s="57">
        <v>9.25</v>
      </c>
      <c r="F578" s="63"/>
      <c r="G578" s="161">
        <f t="shared" si="8"/>
        <v>0</v>
      </c>
    </row>
    <row r="579" spans="1:7" ht="21.2" customHeight="1" x14ac:dyDescent="0.25">
      <c r="A579" s="184">
        <v>9781339008615</v>
      </c>
      <c r="B579" s="201" t="s">
        <v>1162</v>
      </c>
      <c r="C579" s="202" t="s">
        <v>125</v>
      </c>
      <c r="D579" s="203"/>
      <c r="E579" s="57">
        <v>9.25</v>
      </c>
      <c r="F579" s="63"/>
      <c r="G579" s="161">
        <f t="shared" si="8"/>
        <v>0</v>
      </c>
    </row>
    <row r="580" spans="1:7" ht="21.2" customHeight="1" x14ac:dyDescent="0.25">
      <c r="A580" s="184">
        <v>9781338863482</v>
      </c>
      <c r="B580" s="201" t="s">
        <v>649</v>
      </c>
      <c r="C580" s="202" t="s">
        <v>125</v>
      </c>
      <c r="D580" s="203"/>
      <c r="E580" s="57">
        <v>9.25</v>
      </c>
      <c r="F580" s="63"/>
      <c r="G580" s="161">
        <f t="shared" si="8"/>
        <v>0</v>
      </c>
    </row>
    <row r="581" spans="1:7" ht="21.2" customHeight="1" x14ac:dyDescent="0.25">
      <c r="A581" s="184">
        <v>9781338323214</v>
      </c>
      <c r="B581" s="201" t="s">
        <v>196</v>
      </c>
      <c r="C581" s="202" t="s">
        <v>125</v>
      </c>
      <c r="D581" s="203"/>
      <c r="E581" s="57">
        <v>12.5</v>
      </c>
      <c r="F581" s="63"/>
      <c r="G581" s="161">
        <f t="shared" si="8"/>
        <v>0</v>
      </c>
    </row>
    <row r="582" spans="1:7" ht="21.2" customHeight="1" x14ac:dyDescent="0.25">
      <c r="A582" s="184">
        <v>9781338535624</v>
      </c>
      <c r="B582" s="201" t="s">
        <v>214</v>
      </c>
      <c r="C582" s="202" t="s">
        <v>125</v>
      </c>
      <c r="D582" s="203"/>
      <c r="E582" s="57">
        <v>15</v>
      </c>
      <c r="F582" s="63"/>
      <c r="G582" s="161">
        <f t="shared" si="8"/>
        <v>0</v>
      </c>
    </row>
    <row r="583" spans="1:7" ht="21.2" customHeight="1" x14ac:dyDescent="0.25">
      <c r="A583" s="184">
        <v>9781339019888</v>
      </c>
      <c r="B583" s="201" t="s">
        <v>1114</v>
      </c>
      <c r="C583" s="202" t="s">
        <v>125</v>
      </c>
      <c r="D583" s="203"/>
      <c r="E583" s="57">
        <v>8.25</v>
      </c>
      <c r="F583" s="63"/>
      <c r="G583" s="161">
        <f t="shared" si="8"/>
        <v>0</v>
      </c>
    </row>
    <row r="584" spans="1:7" ht="21.2" customHeight="1" x14ac:dyDescent="0.25">
      <c r="A584" s="184">
        <v>9781338875485</v>
      </c>
      <c r="B584" s="201" t="s">
        <v>465</v>
      </c>
      <c r="C584" s="202" t="s">
        <v>125</v>
      </c>
      <c r="D584" s="203"/>
      <c r="E584" s="57">
        <v>8.25</v>
      </c>
      <c r="F584" s="63"/>
      <c r="G584" s="161">
        <f t="shared" si="8"/>
        <v>0</v>
      </c>
    </row>
    <row r="585" spans="1:7" ht="21.2" customHeight="1" x14ac:dyDescent="0.25">
      <c r="A585" s="184">
        <v>9781338875492</v>
      </c>
      <c r="B585" s="201" t="s">
        <v>650</v>
      </c>
      <c r="C585" s="202" t="s">
        <v>125</v>
      </c>
      <c r="D585" s="203"/>
      <c r="E585" s="57">
        <v>8.25</v>
      </c>
      <c r="F585" s="63"/>
      <c r="G585" s="161">
        <f t="shared" si="8"/>
        <v>0</v>
      </c>
    </row>
    <row r="586" spans="1:7" ht="21.2" customHeight="1" x14ac:dyDescent="0.25">
      <c r="A586" s="184">
        <v>9781339019918</v>
      </c>
      <c r="B586" s="201" t="s">
        <v>1155</v>
      </c>
      <c r="C586" s="202" t="s">
        <v>125</v>
      </c>
      <c r="D586" s="203"/>
      <c r="E586" s="57">
        <v>8.25</v>
      </c>
      <c r="F586" s="63"/>
      <c r="G586" s="161">
        <f t="shared" si="8"/>
        <v>0</v>
      </c>
    </row>
    <row r="587" spans="1:7" ht="21.2" customHeight="1" x14ac:dyDescent="0.25">
      <c r="A587" s="184">
        <v>9781338777000</v>
      </c>
      <c r="B587" s="201" t="s">
        <v>703</v>
      </c>
      <c r="C587" s="202" t="s">
        <v>125</v>
      </c>
      <c r="D587" s="203"/>
      <c r="E587" s="57">
        <v>9.25</v>
      </c>
      <c r="F587" s="63"/>
      <c r="G587" s="161">
        <f t="shared" si="8"/>
        <v>0</v>
      </c>
    </row>
    <row r="588" spans="1:7" ht="21.2" customHeight="1" x14ac:dyDescent="0.25">
      <c r="A588" s="184">
        <v>9781338776874</v>
      </c>
      <c r="B588" s="201" t="s">
        <v>704</v>
      </c>
      <c r="C588" s="202" t="s">
        <v>125</v>
      </c>
      <c r="D588" s="203"/>
      <c r="E588" s="57">
        <v>8.25</v>
      </c>
      <c r="F588" s="63"/>
      <c r="G588" s="161">
        <f t="shared" si="8"/>
        <v>0</v>
      </c>
    </row>
    <row r="589" spans="1:7" ht="21.2" customHeight="1" x14ac:dyDescent="0.25">
      <c r="A589" s="184">
        <v>9781338776904</v>
      </c>
      <c r="B589" s="201" t="s">
        <v>339</v>
      </c>
      <c r="C589" s="202" t="s">
        <v>125</v>
      </c>
      <c r="D589" s="203"/>
      <c r="E589" s="57">
        <v>8</v>
      </c>
      <c r="F589" s="63"/>
      <c r="G589" s="161">
        <f t="shared" si="8"/>
        <v>0</v>
      </c>
    </row>
    <row r="590" spans="1:7" ht="21.2" customHeight="1" x14ac:dyDescent="0.25">
      <c r="A590" s="184">
        <v>9781339023458</v>
      </c>
      <c r="B590" s="201" t="s">
        <v>1124</v>
      </c>
      <c r="C590" s="202" t="s">
        <v>125</v>
      </c>
      <c r="D590" s="203"/>
      <c r="E590" s="57">
        <v>16.75</v>
      </c>
      <c r="F590" s="63"/>
      <c r="G590" s="161">
        <f t="shared" si="8"/>
        <v>0</v>
      </c>
    </row>
    <row r="591" spans="1:7" ht="21.2" customHeight="1" x14ac:dyDescent="0.25">
      <c r="A591" s="184">
        <v>9781338565379</v>
      </c>
      <c r="B591" s="201" t="s">
        <v>208</v>
      </c>
      <c r="C591" s="202" t="s">
        <v>125</v>
      </c>
      <c r="D591" s="203"/>
      <c r="E591" s="57">
        <v>8.25</v>
      </c>
      <c r="F591" s="63"/>
      <c r="G591" s="161">
        <f t="shared" ref="G591:G648" si="9">+F591*E591</f>
        <v>0</v>
      </c>
    </row>
    <row r="592" spans="1:7" ht="21.2" customHeight="1" x14ac:dyDescent="0.25">
      <c r="A592" s="184">
        <v>9781339044347</v>
      </c>
      <c r="B592" s="201" t="s">
        <v>1123</v>
      </c>
      <c r="C592" s="202" t="s">
        <v>125</v>
      </c>
      <c r="D592" s="203"/>
      <c r="E592" s="57">
        <v>9.75</v>
      </c>
      <c r="F592" s="63"/>
      <c r="G592" s="161">
        <f t="shared" si="9"/>
        <v>0</v>
      </c>
    </row>
    <row r="593" spans="1:7" ht="21.2" customHeight="1" x14ac:dyDescent="0.25">
      <c r="A593" s="184">
        <v>9781338848007</v>
      </c>
      <c r="B593" s="201" t="s">
        <v>210</v>
      </c>
      <c r="C593" s="202" t="s">
        <v>125</v>
      </c>
      <c r="D593" s="203"/>
      <c r="E593" s="57">
        <v>23</v>
      </c>
      <c r="F593" s="63"/>
      <c r="G593" s="161">
        <f t="shared" si="9"/>
        <v>0</v>
      </c>
    </row>
    <row r="594" spans="1:7" ht="21.2" customHeight="1" x14ac:dyDescent="0.25">
      <c r="A594" s="184">
        <v>9781338848021</v>
      </c>
      <c r="B594" s="201" t="s">
        <v>760</v>
      </c>
      <c r="C594" s="202" t="s">
        <v>125</v>
      </c>
      <c r="D594" s="203"/>
      <c r="E594" s="57">
        <v>11.5</v>
      </c>
      <c r="F594" s="63"/>
      <c r="G594" s="161">
        <f t="shared" si="9"/>
        <v>0</v>
      </c>
    </row>
    <row r="595" spans="1:7" ht="21.2" customHeight="1" x14ac:dyDescent="0.25">
      <c r="A595" s="184">
        <v>9781443193238</v>
      </c>
      <c r="B595" s="201" t="s">
        <v>342</v>
      </c>
      <c r="C595" s="202" t="s">
        <v>125</v>
      </c>
      <c r="D595" s="203" t="s">
        <v>1358</v>
      </c>
      <c r="E595" s="57">
        <v>7</v>
      </c>
      <c r="F595" s="63"/>
      <c r="G595" s="161">
        <f t="shared" si="9"/>
        <v>0</v>
      </c>
    </row>
    <row r="596" spans="1:7" ht="21.2" customHeight="1" x14ac:dyDescent="0.25">
      <c r="A596" s="184">
        <v>9781443193252</v>
      </c>
      <c r="B596" s="201" t="s">
        <v>337</v>
      </c>
      <c r="C596" s="202" t="s">
        <v>125</v>
      </c>
      <c r="D596" s="203" t="s">
        <v>1358</v>
      </c>
      <c r="E596" s="57">
        <v>8.5</v>
      </c>
      <c r="F596" s="63"/>
      <c r="G596" s="161">
        <f t="shared" si="9"/>
        <v>0</v>
      </c>
    </row>
    <row r="597" spans="1:7" ht="21.2" customHeight="1" x14ac:dyDescent="0.25">
      <c r="A597" s="184">
        <v>9781338783988</v>
      </c>
      <c r="B597" s="201" t="s">
        <v>658</v>
      </c>
      <c r="C597" s="202" t="s">
        <v>125</v>
      </c>
      <c r="D597" s="203"/>
      <c r="E597" s="57">
        <v>8.25</v>
      </c>
      <c r="F597" s="63"/>
      <c r="G597" s="161">
        <f t="shared" si="9"/>
        <v>0</v>
      </c>
    </row>
    <row r="598" spans="1:7" ht="21.2" customHeight="1" x14ac:dyDescent="0.25">
      <c r="A598" s="184">
        <v>9781338749014</v>
      </c>
      <c r="B598" s="201" t="s">
        <v>1005</v>
      </c>
      <c r="C598" s="202" t="s">
        <v>125</v>
      </c>
      <c r="D598" s="203"/>
      <c r="E598" s="57">
        <v>9.25</v>
      </c>
      <c r="F598" s="63"/>
      <c r="G598" s="161">
        <f t="shared" si="9"/>
        <v>0</v>
      </c>
    </row>
    <row r="599" spans="1:7" ht="21.2" customHeight="1" x14ac:dyDescent="0.25">
      <c r="A599" s="184">
        <v>9781339018102</v>
      </c>
      <c r="B599" s="201" t="s">
        <v>1159</v>
      </c>
      <c r="C599" s="202" t="s">
        <v>125</v>
      </c>
      <c r="D599" s="203"/>
      <c r="E599" s="57">
        <v>9.25</v>
      </c>
      <c r="F599" s="63"/>
      <c r="G599" s="161">
        <f t="shared" si="9"/>
        <v>0</v>
      </c>
    </row>
    <row r="600" spans="1:7" ht="21.2" customHeight="1" x14ac:dyDescent="0.25">
      <c r="A600" s="184">
        <v>9781338843286</v>
      </c>
      <c r="B600" s="201" t="s">
        <v>706</v>
      </c>
      <c r="C600" s="202" t="s">
        <v>125</v>
      </c>
      <c r="D600" s="203"/>
      <c r="E600" s="57">
        <v>9.25</v>
      </c>
      <c r="F600" s="63"/>
      <c r="G600" s="161">
        <f t="shared" si="9"/>
        <v>0</v>
      </c>
    </row>
    <row r="601" spans="1:7" ht="21.2" customHeight="1" x14ac:dyDescent="0.25">
      <c r="A601" s="184">
        <v>9781338834123</v>
      </c>
      <c r="B601" s="201" t="s">
        <v>1121</v>
      </c>
      <c r="C601" s="202" t="s">
        <v>125</v>
      </c>
      <c r="D601" s="203"/>
      <c r="E601" s="57">
        <v>8.25</v>
      </c>
      <c r="F601" s="63"/>
      <c r="G601" s="161">
        <f t="shared" si="9"/>
        <v>0</v>
      </c>
    </row>
    <row r="602" spans="1:7" ht="21.2" customHeight="1" x14ac:dyDescent="0.25">
      <c r="A602" s="184">
        <v>9781339042169</v>
      </c>
      <c r="B602" s="201" t="s">
        <v>1158</v>
      </c>
      <c r="C602" s="202" t="s">
        <v>125</v>
      </c>
      <c r="D602" s="203"/>
      <c r="E602" s="57">
        <v>8.25</v>
      </c>
      <c r="F602" s="63"/>
      <c r="G602" s="161">
        <f t="shared" si="9"/>
        <v>0</v>
      </c>
    </row>
    <row r="603" spans="1:7" ht="21.2" customHeight="1" x14ac:dyDescent="0.25">
      <c r="A603" s="184">
        <v>9781338834109</v>
      </c>
      <c r="B603" s="201" t="s">
        <v>659</v>
      </c>
      <c r="C603" s="202" t="s">
        <v>125</v>
      </c>
      <c r="D603" s="203"/>
      <c r="E603" s="57">
        <v>8.25</v>
      </c>
      <c r="F603" s="63"/>
      <c r="G603" s="161">
        <f t="shared" si="9"/>
        <v>0</v>
      </c>
    </row>
    <row r="604" spans="1:7" ht="21.2" customHeight="1" x14ac:dyDescent="0.25">
      <c r="A604" s="184">
        <v>9781443182713</v>
      </c>
      <c r="B604" s="201" t="s">
        <v>201</v>
      </c>
      <c r="C604" s="202" t="s">
        <v>125</v>
      </c>
      <c r="D604" s="203" t="s">
        <v>1358</v>
      </c>
      <c r="E604" s="57">
        <v>14</v>
      </c>
      <c r="F604" s="63"/>
      <c r="G604" s="161">
        <f t="shared" si="9"/>
        <v>0</v>
      </c>
    </row>
    <row r="605" spans="1:7" ht="21.2" customHeight="1" x14ac:dyDescent="0.25">
      <c r="A605" s="184">
        <v>9781443182737</v>
      </c>
      <c r="B605" s="201" t="s">
        <v>195</v>
      </c>
      <c r="C605" s="202" t="s">
        <v>125</v>
      </c>
      <c r="D605" s="203" t="s">
        <v>1358</v>
      </c>
      <c r="E605" s="57">
        <v>14</v>
      </c>
      <c r="F605" s="63"/>
      <c r="G605" s="161">
        <f t="shared" si="9"/>
        <v>0</v>
      </c>
    </row>
    <row r="606" spans="1:7" ht="21.2" customHeight="1" x14ac:dyDescent="0.25">
      <c r="A606" s="184">
        <v>9781443195843</v>
      </c>
      <c r="B606" s="201" t="s">
        <v>1135</v>
      </c>
      <c r="C606" s="202" t="s">
        <v>125</v>
      </c>
      <c r="D606" s="203" t="s">
        <v>1358</v>
      </c>
      <c r="E606" s="57">
        <v>15.5</v>
      </c>
      <c r="F606" s="63"/>
      <c r="G606" s="161">
        <f t="shared" si="9"/>
        <v>0</v>
      </c>
    </row>
    <row r="607" spans="1:7" ht="21.2" customHeight="1" x14ac:dyDescent="0.25">
      <c r="A607" s="184">
        <v>9781443191760</v>
      </c>
      <c r="B607" s="201" t="s">
        <v>1136</v>
      </c>
      <c r="C607" s="202" t="s">
        <v>125</v>
      </c>
      <c r="D607" s="203" t="s">
        <v>1358</v>
      </c>
      <c r="E607" s="57">
        <v>14</v>
      </c>
      <c r="F607" s="63"/>
      <c r="G607" s="161">
        <f t="shared" si="9"/>
        <v>0</v>
      </c>
    </row>
    <row r="608" spans="1:7" ht="21.2" customHeight="1" x14ac:dyDescent="0.25">
      <c r="A608" s="184">
        <v>9781338766660</v>
      </c>
      <c r="B608" s="201" t="s">
        <v>1001</v>
      </c>
      <c r="C608" s="202" t="s">
        <v>125</v>
      </c>
      <c r="D608" s="203"/>
      <c r="E608" s="57">
        <v>10.25</v>
      </c>
      <c r="F608" s="63"/>
      <c r="G608" s="161">
        <f t="shared" si="9"/>
        <v>0</v>
      </c>
    </row>
    <row r="609" spans="1:7" ht="21.2" customHeight="1" x14ac:dyDescent="0.25">
      <c r="A609" s="184">
        <v>9781338880274</v>
      </c>
      <c r="B609" s="201" t="s">
        <v>1067</v>
      </c>
      <c r="C609" s="202" t="s">
        <v>125</v>
      </c>
      <c r="D609" s="203"/>
      <c r="E609" s="57">
        <v>9.25</v>
      </c>
      <c r="F609" s="63"/>
      <c r="G609" s="161">
        <f t="shared" si="9"/>
        <v>0</v>
      </c>
    </row>
    <row r="610" spans="1:7" ht="21.2" customHeight="1" x14ac:dyDescent="0.25">
      <c r="A610" s="184">
        <v>9781338745375</v>
      </c>
      <c r="B610" s="201" t="s">
        <v>643</v>
      </c>
      <c r="C610" s="202" t="s">
        <v>125</v>
      </c>
      <c r="D610" s="203"/>
      <c r="E610" s="57">
        <v>8.25</v>
      </c>
      <c r="F610" s="63"/>
      <c r="G610" s="161">
        <f t="shared" si="9"/>
        <v>0</v>
      </c>
    </row>
    <row r="611" spans="1:7" ht="21.2" customHeight="1" x14ac:dyDescent="0.25">
      <c r="A611" s="184">
        <v>9781338745405</v>
      </c>
      <c r="B611" s="201" t="s">
        <v>336</v>
      </c>
      <c r="C611" s="202" t="s">
        <v>125</v>
      </c>
      <c r="D611" s="203"/>
      <c r="E611" s="57">
        <v>8</v>
      </c>
      <c r="F611" s="63"/>
      <c r="G611" s="161">
        <f t="shared" si="9"/>
        <v>0</v>
      </c>
    </row>
    <row r="612" spans="1:7" ht="21.2" customHeight="1" x14ac:dyDescent="0.25">
      <c r="A612" s="184">
        <v>9781338300673</v>
      </c>
      <c r="B612" s="201" t="s">
        <v>202</v>
      </c>
      <c r="C612" s="202" t="s">
        <v>125</v>
      </c>
      <c r="D612" s="203"/>
      <c r="E612" s="57">
        <v>14</v>
      </c>
      <c r="F612" s="63"/>
      <c r="G612" s="161">
        <f t="shared" si="9"/>
        <v>0</v>
      </c>
    </row>
    <row r="613" spans="1:7" ht="21.2" customHeight="1" x14ac:dyDescent="0.25">
      <c r="A613" s="184">
        <v>9781338300710</v>
      </c>
      <c r="B613" s="201" t="s">
        <v>199</v>
      </c>
      <c r="C613" s="202" t="s">
        <v>125</v>
      </c>
      <c r="D613" s="203"/>
      <c r="E613" s="57">
        <v>14</v>
      </c>
      <c r="F613" s="63"/>
      <c r="G613" s="161">
        <f t="shared" si="9"/>
        <v>0</v>
      </c>
    </row>
    <row r="614" spans="1:7" ht="21.2" customHeight="1" x14ac:dyDescent="0.25">
      <c r="A614" s="184">
        <v>9781546131595</v>
      </c>
      <c r="B614" s="201" t="s">
        <v>1163</v>
      </c>
      <c r="C614" s="202" t="s">
        <v>125</v>
      </c>
      <c r="D614" s="203"/>
      <c r="E614" s="57">
        <v>9.25</v>
      </c>
      <c r="F614" s="63"/>
      <c r="G614" s="161">
        <f t="shared" si="9"/>
        <v>0</v>
      </c>
    </row>
    <row r="615" spans="1:7" ht="21.2" customHeight="1" x14ac:dyDescent="0.25">
      <c r="A615" s="184">
        <v>9781338756333</v>
      </c>
      <c r="B615" s="201" t="s">
        <v>766</v>
      </c>
      <c r="C615" s="202" t="s">
        <v>125</v>
      </c>
      <c r="D615" s="203"/>
      <c r="E615" s="57">
        <v>8</v>
      </c>
      <c r="F615" s="63"/>
      <c r="G615" s="161">
        <f t="shared" si="9"/>
        <v>0</v>
      </c>
    </row>
    <row r="616" spans="1:7" ht="21.2" customHeight="1" x14ac:dyDescent="0.25">
      <c r="A616" s="184">
        <v>9781338756364</v>
      </c>
      <c r="B616" s="201" t="s">
        <v>206</v>
      </c>
      <c r="C616" s="202" t="s">
        <v>125</v>
      </c>
      <c r="D616" s="203"/>
      <c r="E616" s="57">
        <v>8.25</v>
      </c>
      <c r="F616" s="63"/>
      <c r="G616" s="161">
        <f t="shared" si="9"/>
        <v>0</v>
      </c>
    </row>
    <row r="617" spans="1:7" ht="21.2" customHeight="1" x14ac:dyDescent="0.25">
      <c r="A617" s="184">
        <v>9781339021577</v>
      </c>
      <c r="B617" s="201" t="s">
        <v>763</v>
      </c>
      <c r="C617" s="202" t="s">
        <v>125</v>
      </c>
      <c r="D617" s="203"/>
      <c r="E617" s="57">
        <v>9.25</v>
      </c>
      <c r="F617" s="63"/>
      <c r="G617" s="161">
        <f t="shared" si="9"/>
        <v>0</v>
      </c>
    </row>
    <row r="618" spans="1:7" ht="21.2" customHeight="1" x14ac:dyDescent="0.25">
      <c r="A618" s="184">
        <v>9781546143192</v>
      </c>
      <c r="B618" s="201" t="s">
        <v>1156</v>
      </c>
      <c r="C618" s="202" t="s">
        <v>125</v>
      </c>
      <c r="D618" s="203"/>
      <c r="E618" s="57">
        <v>10.5</v>
      </c>
      <c r="F618" s="63"/>
      <c r="G618" s="161">
        <f t="shared" si="9"/>
        <v>0</v>
      </c>
    </row>
    <row r="619" spans="1:7" ht="21.2" customHeight="1" x14ac:dyDescent="0.25">
      <c r="A619" s="184">
        <v>9781546102618</v>
      </c>
      <c r="B619" s="201" t="s">
        <v>1117</v>
      </c>
      <c r="C619" s="202" t="s">
        <v>125</v>
      </c>
      <c r="D619" s="203"/>
      <c r="E619" s="57">
        <v>11.25</v>
      </c>
      <c r="F619" s="63"/>
      <c r="G619" s="161">
        <f t="shared" si="9"/>
        <v>0</v>
      </c>
    </row>
    <row r="620" spans="1:7" ht="21.2" customHeight="1" x14ac:dyDescent="0.25">
      <c r="A620" s="184">
        <v>9781339028057</v>
      </c>
      <c r="B620" s="201" t="s">
        <v>1066</v>
      </c>
      <c r="C620" s="202" t="s">
        <v>125</v>
      </c>
      <c r="D620" s="203"/>
      <c r="E620" s="57">
        <v>12.5</v>
      </c>
      <c r="F620" s="63"/>
      <c r="G620" s="161">
        <f t="shared" si="9"/>
        <v>0</v>
      </c>
    </row>
    <row r="621" spans="1:7" ht="21.2" customHeight="1" x14ac:dyDescent="0.25">
      <c r="A621" s="184">
        <v>9781546124962</v>
      </c>
      <c r="B621" s="201" t="s">
        <v>1111</v>
      </c>
      <c r="C621" s="202" t="s">
        <v>125</v>
      </c>
      <c r="D621" s="203"/>
      <c r="E621" s="57">
        <v>17.75</v>
      </c>
      <c r="F621" s="63"/>
      <c r="G621" s="161">
        <f t="shared" si="9"/>
        <v>0</v>
      </c>
    </row>
    <row r="622" spans="1:7" ht="21.2" customHeight="1" x14ac:dyDescent="0.25">
      <c r="A622" s="184">
        <v>9781338732726</v>
      </c>
      <c r="B622" s="201" t="s">
        <v>194</v>
      </c>
      <c r="C622" s="202" t="s">
        <v>125</v>
      </c>
      <c r="D622" s="203"/>
      <c r="E622" s="57">
        <v>9</v>
      </c>
      <c r="F622" s="63"/>
      <c r="G622" s="161">
        <f t="shared" si="9"/>
        <v>0</v>
      </c>
    </row>
    <row r="623" spans="1:7" ht="21.2" customHeight="1" x14ac:dyDescent="0.25">
      <c r="A623" s="184">
        <v>9781338762624</v>
      </c>
      <c r="B623" s="201" t="s">
        <v>1165</v>
      </c>
      <c r="C623" s="202" t="s">
        <v>930</v>
      </c>
      <c r="D623" s="203"/>
      <c r="E623" s="57">
        <v>17.75</v>
      </c>
      <c r="F623" s="63"/>
      <c r="G623" s="161">
        <f t="shared" si="9"/>
        <v>0</v>
      </c>
    </row>
    <row r="624" spans="1:7" ht="21.2" customHeight="1" x14ac:dyDescent="0.25">
      <c r="A624" s="184">
        <v>9781338736625</v>
      </c>
      <c r="B624" s="201" t="s">
        <v>1235</v>
      </c>
      <c r="C624" s="202" t="s">
        <v>930</v>
      </c>
      <c r="D624" s="203" t="s">
        <v>1358</v>
      </c>
      <c r="E624" s="57">
        <v>10</v>
      </c>
      <c r="F624" s="63"/>
      <c r="G624" s="161">
        <f t="shared" si="9"/>
        <v>0</v>
      </c>
    </row>
    <row r="625" spans="1:7" ht="21.2" customHeight="1" x14ac:dyDescent="0.25">
      <c r="A625" s="184">
        <v>9781338865561</v>
      </c>
      <c r="B625" s="201" t="s">
        <v>622</v>
      </c>
      <c r="C625" s="202" t="s">
        <v>930</v>
      </c>
      <c r="D625" s="203"/>
      <c r="E625" s="57">
        <v>10.5</v>
      </c>
      <c r="F625" s="63"/>
      <c r="G625" s="161">
        <f t="shared" si="9"/>
        <v>0</v>
      </c>
    </row>
    <row r="626" spans="1:7" ht="21.2" customHeight="1" x14ac:dyDescent="0.25">
      <c r="A626" s="184">
        <v>9781338814491</v>
      </c>
      <c r="B626" s="201" t="s">
        <v>691</v>
      </c>
      <c r="C626" s="202" t="s">
        <v>930</v>
      </c>
      <c r="D626" s="203"/>
      <c r="E626" s="57">
        <v>17.75</v>
      </c>
      <c r="F626" s="63"/>
      <c r="G626" s="161">
        <f t="shared" si="9"/>
        <v>0</v>
      </c>
    </row>
    <row r="627" spans="1:7" ht="21.2" customHeight="1" x14ac:dyDescent="0.25">
      <c r="A627" s="184">
        <v>9781338846621</v>
      </c>
      <c r="B627" s="201" t="s">
        <v>692</v>
      </c>
      <c r="C627" s="202" t="s">
        <v>930</v>
      </c>
      <c r="D627" s="203"/>
      <c r="E627" s="57">
        <v>17</v>
      </c>
      <c r="F627" s="63"/>
      <c r="G627" s="161">
        <f t="shared" si="9"/>
        <v>0</v>
      </c>
    </row>
    <row r="628" spans="1:7" ht="21.2" customHeight="1" x14ac:dyDescent="0.25">
      <c r="A628" s="184">
        <v>9781546121947</v>
      </c>
      <c r="B628" s="201" t="s">
        <v>1161</v>
      </c>
      <c r="C628" s="202" t="s">
        <v>930</v>
      </c>
      <c r="D628" s="203"/>
      <c r="E628" s="57">
        <v>10.5</v>
      </c>
      <c r="F628" s="63"/>
      <c r="G628" s="161">
        <f t="shared" si="9"/>
        <v>0</v>
      </c>
    </row>
    <row r="629" spans="1:7" ht="21.2" customHeight="1" x14ac:dyDescent="0.25">
      <c r="A629" s="184">
        <v>9781338802269</v>
      </c>
      <c r="B629" s="201" t="s">
        <v>771</v>
      </c>
      <c r="C629" s="202" t="s">
        <v>930</v>
      </c>
      <c r="D629" s="203"/>
      <c r="E629" s="57">
        <v>10</v>
      </c>
      <c r="F629" s="63"/>
      <c r="G629" s="161">
        <f t="shared" si="9"/>
        <v>0</v>
      </c>
    </row>
    <row r="630" spans="1:7" ht="21.2" customHeight="1" x14ac:dyDescent="0.25">
      <c r="A630" s="184">
        <v>9781338748970</v>
      </c>
      <c r="B630" s="201" t="s">
        <v>212</v>
      </c>
      <c r="C630" s="202" t="s">
        <v>930</v>
      </c>
      <c r="D630" s="203"/>
      <c r="E630" s="57">
        <v>7</v>
      </c>
      <c r="F630" s="63"/>
      <c r="G630" s="161">
        <f t="shared" si="9"/>
        <v>0</v>
      </c>
    </row>
    <row r="631" spans="1:7" ht="21.2" customHeight="1" x14ac:dyDescent="0.25">
      <c r="A631" s="184">
        <v>9781338749021</v>
      </c>
      <c r="B631" s="201" t="s">
        <v>1164</v>
      </c>
      <c r="C631" s="202" t="s">
        <v>930</v>
      </c>
      <c r="D631" s="203"/>
      <c r="E631" s="57">
        <v>9.25</v>
      </c>
      <c r="F631" s="63"/>
      <c r="G631" s="161">
        <f t="shared" si="9"/>
        <v>0</v>
      </c>
    </row>
    <row r="632" spans="1:7" ht="21.2" customHeight="1" x14ac:dyDescent="0.25">
      <c r="A632" s="184">
        <v>9781339042176</v>
      </c>
      <c r="B632" s="201" t="s">
        <v>1157</v>
      </c>
      <c r="C632" s="202" t="s">
        <v>930</v>
      </c>
      <c r="D632" s="203"/>
      <c r="E632" s="57">
        <v>8.25</v>
      </c>
      <c r="F632" s="63"/>
      <c r="G632" s="161">
        <f t="shared" si="9"/>
        <v>0</v>
      </c>
    </row>
    <row r="633" spans="1:7" ht="21.2" customHeight="1" x14ac:dyDescent="0.25">
      <c r="A633" s="184">
        <v>9781443198899</v>
      </c>
      <c r="B633" s="201" t="s">
        <v>464</v>
      </c>
      <c r="C633" s="202" t="s">
        <v>930</v>
      </c>
      <c r="D633" s="203" t="s">
        <v>1358</v>
      </c>
      <c r="E633" s="57">
        <v>10</v>
      </c>
      <c r="F633" s="63"/>
      <c r="G633" s="161">
        <f t="shared" si="9"/>
        <v>0</v>
      </c>
    </row>
    <row r="634" spans="1:7" ht="21.2" customHeight="1" x14ac:dyDescent="0.25">
      <c r="A634" s="184">
        <v>9781338879100</v>
      </c>
      <c r="B634" s="201" t="s">
        <v>1002</v>
      </c>
      <c r="C634" s="202" t="s">
        <v>930</v>
      </c>
      <c r="D634" s="203"/>
      <c r="E634" s="57">
        <v>10.5</v>
      </c>
      <c r="F634" s="63"/>
      <c r="G634" s="161">
        <f t="shared" si="9"/>
        <v>0</v>
      </c>
    </row>
    <row r="635" spans="1:7" ht="21.2" customHeight="1" x14ac:dyDescent="0.25">
      <c r="A635" s="184">
        <v>9781339030029</v>
      </c>
      <c r="B635" s="201" t="s">
        <v>700</v>
      </c>
      <c r="C635" s="202" t="s">
        <v>930</v>
      </c>
      <c r="D635" s="203"/>
      <c r="E635" s="57">
        <v>11.25</v>
      </c>
      <c r="F635" s="63"/>
      <c r="G635" s="161">
        <f t="shared" si="9"/>
        <v>0</v>
      </c>
    </row>
    <row r="636" spans="1:7" ht="21.2" customHeight="1" x14ac:dyDescent="0.25">
      <c r="A636" s="184">
        <v>9781338871388</v>
      </c>
      <c r="B636" s="201" t="s">
        <v>697</v>
      </c>
      <c r="C636" s="202" t="s">
        <v>930</v>
      </c>
      <c r="D636" s="203"/>
      <c r="E636" s="57">
        <v>12.5</v>
      </c>
      <c r="F636" s="63"/>
      <c r="G636" s="161">
        <f t="shared" si="9"/>
        <v>0</v>
      </c>
    </row>
    <row r="637" spans="1:7" ht="21.2" customHeight="1" x14ac:dyDescent="0.25">
      <c r="A637" s="184">
        <v>9781338871371</v>
      </c>
      <c r="B637" s="201" t="s">
        <v>726</v>
      </c>
      <c r="C637" s="202" t="s">
        <v>930</v>
      </c>
      <c r="D637" s="203"/>
      <c r="E637" s="57">
        <v>16.75</v>
      </c>
      <c r="F637" s="63"/>
      <c r="G637" s="161">
        <f t="shared" si="9"/>
        <v>0</v>
      </c>
    </row>
    <row r="638" spans="1:7" ht="21.2" customHeight="1" x14ac:dyDescent="0.25">
      <c r="A638" s="184">
        <v>9781338871418</v>
      </c>
      <c r="B638" s="201" t="s">
        <v>701</v>
      </c>
      <c r="C638" s="202" t="s">
        <v>930</v>
      </c>
      <c r="D638" s="203"/>
      <c r="E638" s="57">
        <v>13.5</v>
      </c>
      <c r="F638" s="63"/>
      <c r="G638" s="161">
        <f t="shared" si="9"/>
        <v>0</v>
      </c>
    </row>
    <row r="639" spans="1:7" ht="21.2" customHeight="1" x14ac:dyDescent="0.25">
      <c r="A639" s="184">
        <v>9781338890334</v>
      </c>
      <c r="B639" s="201" t="s">
        <v>698</v>
      </c>
      <c r="C639" s="202" t="s">
        <v>930</v>
      </c>
      <c r="D639" s="203"/>
      <c r="E639" s="57">
        <v>12.5</v>
      </c>
      <c r="F639" s="63"/>
      <c r="G639" s="161">
        <f t="shared" si="9"/>
        <v>0</v>
      </c>
    </row>
    <row r="640" spans="1:7" ht="21.2" customHeight="1" x14ac:dyDescent="0.25">
      <c r="A640" s="184">
        <v>9781338806694</v>
      </c>
      <c r="B640" s="201" t="s">
        <v>656</v>
      </c>
      <c r="C640" s="202" t="s">
        <v>930</v>
      </c>
      <c r="D640" s="203"/>
      <c r="E640" s="57">
        <v>12.5</v>
      </c>
      <c r="F640" s="63"/>
      <c r="G640" s="161">
        <f t="shared" si="9"/>
        <v>0</v>
      </c>
    </row>
    <row r="641" spans="1:7" ht="21.2" customHeight="1" x14ac:dyDescent="0.25">
      <c r="A641" s="184">
        <v>9781338865394</v>
      </c>
      <c r="B641" s="201" t="s">
        <v>690</v>
      </c>
      <c r="C641" s="202" t="s">
        <v>917</v>
      </c>
      <c r="D641" s="203"/>
      <c r="E641" s="57">
        <v>17.75</v>
      </c>
      <c r="F641" s="63"/>
      <c r="G641" s="161">
        <f t="shared" si="9"/>
        <v>0</v>
      </c>
    </row>
    <row r="642" spans="1:7" ht="21.2" customHeight="1" x14ac:dyDescent="0.25">
      <c r="A642" s="184">
        <v>9781338712766</v>
      </c>
      <c r="B642" s="201" t="s">
        <v>213</v>
      </c>
      <c r="C642" s="202" t="s">
        <v>917</v>
      </c>
      <c r="D642" s="203"/>
      <c r="E642" s="57">
        <v>15</v>
      </c>
      <c r="F642" s="63"/>
      <c r="G642" s="161">
        <f t="shared" si="9"/>
        <v>0</v>
      </c>
    </row>
    <row r="643" spans="1:7" ht="21.2" customHeight="1" x14ac:dyDescent="0.25">
      <c r="A643" s="184">
        <v>9781907083440</v>
      </c>
      <c r="B643" s="201" t="s">
        <v>1022</v>
      </c>
      <c r="C643" s="202" t="s">
        <v>917</v>
      </c>
      <c r="D643" s="203"/>
      <c r="E643" s="57">
        <v>15.75</v>
      </c>
      <c r="F643" s="63"/>
      <c r="G643" s="161">
        <f t="shared" si="9"/>
        <v>0</v>
      </c>
    </row>
    <row r="644" spans="1:7" ht="21.2" customHeight="1" x14ac:dyDescent="0.25">
      <c r="A644" s="184">
        <v>9781338741032</v>
      </c>
      <c r="B644" s="201" t="s">
        <v>1125</v>
      </c>
      <c r="C644" s="202" t="s">
        <v>917</v>
      </c>
      <c r="D644" s="203"/>
      <c r="E644" s="57">
        <v>15</v>
      </c>
      <c r="F644" s="63"/>
      <c r="G644" s="161">
        <f t="shared" si="9"/>
        <v>0</v>
      </c>
    </row>
    <row r="645" spans="1:7" ht="21.2" customHeight="1" x14ac:dyDescent="0.25">
      <c r="A645" s="184">
        <v>9781546109402</v>
      </c>
      <c r="B645" s="201" t="s">
        <v>1021</v>
      </c>
      <c r="C645" s="202" t="s">
        <v>917</v>
      </c>
      <c r="D645" s="203"/>
      <c r="E645" s="57">
        <v>17</v>
      </c>
      <c r="F645" s="63"/>
      <c r="G645" s="161">
        <f t="shared" si="9"/>
        <v>0</v>
      </c>
    </row>
    <row r="646" spans="1:7" ht="21.2" customHeight="1" x14ac:dyDescent="0.25">
      <c r="A646" s="184">
        <v>9781039709560</v>
      </c>
      <c r="B646" s="201" t="s">
        <v>1051</v>
      </c>
      <c r="C646" s="202" t="s">
        <v>917</v>
      </c>
      <c r="D646" s="203" t="s">
        <v>1358</v>
      </c>
      <c r="E646" s="57">
        <v>10.5</v>
      </c>
      <c r="F646" s="63"/>
      <c r="G646" s="161">
        <f t="shared" si="9"/>
        <v>0</v>
      </c>
    </row>
    <row r="647" spans="1:7" ht="21.2" customHeight="1" x14ac:dyDescent="0.25">
      <c r="A647" s="184" t="s">
        <v>614</v>
      </c>
      <c r="B647" s="201" t="s">
        <v>615</v>
      </c>
      <c r="C647" s="202" t="s">
        <v>917</v>
      </c>
      <c r="D647" s="203"/>
      <c r="E647" s="57">
        <v>27.25</v>
      </c>
      <c r="F647" s="63"/>
      <c r="G647" s="161">
        <f t="shared" si="9"/>
        <v>0</v>
      </c>
    </row>
    <row r="648" spans="1:7" ht="21.2" customHeight="1" x14ac:dyDescent="0.25">
      <c r="A648" s="184">
        <v>9780993869495</v>
      </c>
      <c r="B648" s="201" t="s">
        <v>1062</v>
      </c>
      <c r="C648" s="202" t="s">
        <v>917</v>
      </c>
      <c r="D648" s="203" t="s">
        <v>1358</v>
      </c>
      <c r="E648" s="57">
        <v>21</v>
      </c>
      <c r="F648" s="63"/>
      <c r="G648" s="161">
        <f t="shared" si="9"/>
        <v>0</v>
      </c>
    </row>
    <row r="649" spans="1:7" ht="21.2" customHeight="1" x14ac:dyDescent="0.25">
      <c r="A649" s="184">
        <v>9781339028019</v>
      </c>
      <c r="B649" s="201" t="s">
        <v>970</v>
      </c>
      <c r="C649" s="202" t="s">
        <v>917</v>
      </c>
      <c r="D649" s="203"/>
      <c r="E649" s="57">
        <v>24</v>
      </c>
      <c r="F649" s="63"/>
      <c r="G649" s="161">
        <f t="shared" ref="G649:G712" si="10">+F649*E649</f>
        <v>0</v>
      </c>
    </row>
    <row r="650" spans="1:7" ht="21.2" customHeight="1" x14ac:dyDescent="0.25">
      <c r="A650" s="184">
        <v>9781338890297</v>
      </c>
      <c r="B650" s="201" t="s">
        <v>723</v>
      </c>
      <c r="C650" s="202" t="s">
        <v>917</v>
      </c>
      <c r="D650" s="203"/>
      <c r="E650" s="57">
        <v>10</v>
      </c>
      <c r="F650" s="63"/>
      <c r="G650" s="161">
        <f t="shared" si="10"/>
        <v>0</v>
      </c>
    </row>
    <row r="651" spans="1:7" ht="21.2" customHeight="1" x14ac:dyDescent="0.25">
      <c r="A651" s="184">
        <v>9781546137665</v>
      </c>
      <c r="B651" s="201" t="s">
        <v>1047</v>
      </c>
      <c r="C651" s="202" t="s">
        <v>917</v>
      </c>
      <c r="D651" s="203"/>
      <c r="E651" s="57">
        <v>15.75</v>
      </c>
      <c r="F651" s="63"/>
      <c r="G651" s="161">
        <f t="shared" si="10"/>
        <v>0</v>
      </c>
    </row>
    <row r="652" spans="1:7" ht="21.2" customHeight="1" x14ac:dyDescent="0.25">
      <c r="A652" s="184">
        <v>9781339046518</v>
      </c>
      <c r="B652" s="201" t="s">
        <v>1025</v>
      </c>
      <c r="C652" s="202" t="s">
        <v>917</v>
      </c>
      <c r="D652" s="203"/>
      <c r="E652" s="57">
        <v>14.5</v>
      </c>
      <c r="F652" s="63"/>
      <c r="G652" s="161">
        <f t="shared" si="10"/>
        <v>0</v>
      </c>
    </row>
    <row r="653" spans="1:7" ht="21.2" customHeight="1" x14ac:dyDescent="0.25">
      <c r="A653" s="184">
        <v>9781546109457</v>
      </c>
      <c r="B653" s="201" t="s">
        <v>1171</v>
      </c>
      <c r="C653" s="202" t="s">
        <v>917</v>
      </c>
      <c r="D653" s="203"/>
      <c r="E653" s="57">
        <v>15.75</v>
      </c>
      <c r="F653" s="63"/>
      <c r="G653" s="161">
        <f t="shared" si="10"/>
        <v>0</v>
      </c>
    </row>
    <row r="654" spans="1:7" ht="21.2" customHeight="1" x14ac:dyDescent="0.25">
      <c r="A654" s="184">
        <v>9781368099264</v>
      </c>
      <c r="B654" s="201" t="s">
        <v>648</v>
      </c>
      <c r="C654" s="202" t="s">
        <v>933</v>
      </c>
      <c r="D654" s="203"/>
      <c r="E654" s="57">
        <v>13.5</v>
      </c>
      <c r="F654" s="63"/>
      <c r="G654" s="161">
        <f t="shared" si="10"/>
        <v>0</v>
      </c>
    </row>
    <row r="655" spans="1:7" ht="21.2" customHeight="1" x14ac:dyDescent="0.25">
      <c r="A655" s="184">
        <v>9781665974608</v>
      </c>
      <c r="B655" s="201" t="s">
        <v>1112</v>
      </c>
      <c r="C655" s="202" t="s">
        <v>933</v>
      </c>
      <c r="D655" s="203"/>
      <c r="E655" s="57">
        <v>19.75</v>
      </c>
      <c r="F655" s="63"/>
      <c r="G655" s="161">
        <f t="shared" si="10"/>
        <v>0</v>
      </c>
    </row>
    <row r="656" spans="1:7" ht="21.2" customHeight="1" x14ac:dyDescent="0.25">
      <c r="A656" s="184">
        <v>9781546135845</v>
      </c>
      <c r="B656" s="201" t="s">
        <v>1160</v>
      </c>
      <c r="C656" s="202" t="s">
        <v>933</v>
      </c>
      <c r="D656" s="203"/>
      <c r="E656" s="57">
        <v>10</v>
      </c>
      <c r="F656" s="63"/>
      <c r="G656" s="161">
        <f t="shared" si="10"/>
        <v>0</v>
      </c>
    </row>
    <row r="657" spans="1:7" ht="21.2" customHeight="1" x14ac:dyDescent="0.25">
      <c r="A657" s="184">
        <v>9781039702004</v>
      </c>
      <c r="B657" s="201" t="s">
        <v>1118</v>
      </c>
      <c r="C657" s="202" t="s">
        <v>933</v>
      </c>
      <c r="D657" s="203" t="s">
        <v>1358</v>
      </c>
      <c r="E657" s="57">
        <v>10.5</v>
      </c>
      <c r="F657" s="63"/>
      <c r="G657" s="161">
        <f t="shared" si="10"/>
        <v>0</v>
      </c>
    </row>
    <row r="658" spans="1:7" ht="21.2" customHeight="1" x14ac:dyDescent="0.25">
      <c r="A658" s="184">
        <v>9781338766943</v>
      </c>
      <c r="B658" s="201" t="s">
        <v>467</v>
      </c>
      <c r="C658" s="202" t="s">
        <v>933</v>
      </c>
      <c r="D658" s="203"/>
      <c r="E658" s="57">
        <v>14.5</v>
      </c>
      <c r="F658" s="63"/>
      <c r="G658" s="161">
        <f t="shared" si="10"/>
        <v>0</v>
      </c>
    </row>
    <row r="659" spans="1:7" ht="21.2" customHeight="1" x14ac:dyDescent="0.25">
      <c r="A659" s="184">
        <v>9781338825152</v>
      </c>
      <c r="B659" s="201" t="s">
        <v>466</v>
      </c>
      <c r="C659" s="202" t="s">
        <v>933</v>
      </c>
      <c r="D659" s="203"/>
      <c r="E659" s="57">
        <v>14.5</v>
      </c>
      <c r="F659" s="63"/>
      <c r="G659" s="161">
        <f t="shared" si="10"/>
        <v>0</v>
      </c>
    </row>
    <row r="660" spans="1:7" ht="21.2" customHeight="1" x14ac:dyDescent="0.25">
      <c r="A660" s="184">
        <v>9781339012292</v>
      </c>
      <c r="B660" s="201" t="s">
        <v>1154</v>
      </c>
      <c r="C660" s="202" t="s">
        <v>933</v>
      </c>
      <c r="D660" s="203"/>
      <c r="E660" s="57">
        <v>8.25</v>
      </c>
      <c r="F660" s="63"/>
      <c r="G660" s="161">
        <f t="shared" si="10"/>
        <v>0</v>
      </c>
    </row>
    <row r="661" spans="1:7" ht="21.2" customHeight="1" x14ac:dyDescent="0.25">
      <c r="A661" s="184">
        <v>9781338847352</v>
      </c>
      <c r="B661" s="201" t="s">
        <v>654</v>
      </c>
      <c r="C661" s="202" t="s">
        <v>933</v>
      </c>
      <c r="D661" s="203"/>
      <c r="E661" s="57">
        <v>8.25</v>
      </c>
      <c r="F661" s="63"/>
      <c r="G661" s="161">
        <f t="shared" si="10"/>
        <v>0</v>
      </c>
    </row>
    <row r="662" spans="1:7" ht="21.2" customHeight="1" x14ac:dyDescent="0.25">
      <c r="A662" s="184">
        <v>9781506734064</v>
      </c>
      <c r="B662" s="201" t="s">
        <v>215</v>
      </c>
      <c r="C662" s="202" t="s">
        <v>936</v>
      </c>
      <c r="D662" s="203"/>
      <c r="E662" s="57">
        <v>12.5</v>
      </c>
      <c r="F662" s="63"/>
      <c r="G662" s="161">
        <f t="shared" si="10"/>
        <v>0</v>
      </c>
    </row>
    <row r="663" spans="1:7" ht="21.2" customHeight="1" x14ac:dyDescent="0.25">
      <c r="A663" s="184">
        <v>9781546103318</v>
      </c>
      <c r="B663" s="201" t="s">
        <v>1059</v>
      </c>
      <c r="C663" s="202" t="s">
        <v>921</v>
      </c>
      <c r="D663" s="203"/>
      <c r="E663" s="57">
        <v>17.75</v>
      </c>
      <c r="F663" s="63"/>
      <c r="G663" s="161">
        <f t="shared" si="10"/>
        <v>0</v>
      </c>
    </row>
    <row r="664" spans="1:7" ht="21.2" customHeight="1" x14ac:dyDescent="0.25">
      <c r="A664" s="184">
        <v>9781338835502</v>
      </c>
      <c r="B664" s="201" t="s">
        <v>1069</v>
      </c>
      <c r="C664" s="202" t="s">
        <v>921</v>
      </c>
      <c r="D664" s="203"/>
      <c r="E664" s="57">
        <v>17.75</v>
      </c>
      <c r="F664" s="63"/>
      <c r="G664" s="161">
        <f t="shared" si="10"/>
        <v>0</v>
      </c>
    </row>
    <row r="665" spans="1:7" ht="21.2" customHeight="1" x14ac:dyDescent="0.25">
      <c r="A665" s="184">
        <v>9781524893729</v>
      </c>
      <c r="B665" s="201" t="s">
        <v>712</v>
      </c>
      <c r="C665" s="202" t="s">
        <v>921</v>
      </c>
      <c r="D665" s="203"/>
      <c r="E665" s="57">
        <v>17.75</v>
      </c>
      <c r="F665" s="63"/>
      <c r="G665" s="161">
        <f t="shared" si="10"/>
        <v>0</v>
      </c>
    </row>
    <row r="666" spans="1:7" ht="21.2" customHeight="1" x14ac:dyDescent="0.25">
      <c r="A666" s="184">
        <v>9781338845174</v>
      </c>
      <c r="B666" s="201" t="s">
        <v>217</v>
      </c>
      <c r="C666" s="202" t="s">
        <v>921</v>
      </c>
      <c r="D666" s="203"/>
      <c r="E666" s="57">
        <v>10</v>
      </c>
      <c r="F666" s="63"/>
      <c r="G666" s="161">
        <f t="shared" si="10"/>
        <v>0</v>
      </c>
    </row>
    <row r="667" spans="1:7" ht="21.2" customHeight="1" x14ac:dyDescent="0.25">
      <c r="A667" s="184">
        <v>9781339012414</v>
      </c>
      <c r="B667" s="201" t="s">
        <v>724</v>
      </c>
      <c r="C667" s="202" t="s">
        <v>921</v>
      </c>
      <c r="D667" s="203"/>
      <c r="E667" s="57">
        <v>10.5</v>
      </c>
      <c r="F667" s="63"/>
      <c r="G667" s="161">
        <f t="shared" si="10"/>
        <v>0</v>
      </c>
    </row>
    <row r="668" spans="1:7" ht="21.2" customHeight="1" x14ac:dyDescent="0.25">
      <c r="A668" s="184">
        <v>9781338680638</v>
      </c>
      <c r="B668" s="201" t="s">
        <v>216</v>
      </c>
      <c r="C668" s="202" t="s">
        <v>921</v>
      </c>
      <c r="D668" s="203"/>
      <c r="E668" s="57">
        <v>8</v>
      </c>
      <c r="F668" s="63"/>
      <c r="G668" s="161">
        <f t="shared" si="10"/>
        <v>0</v>
      </c>
    </row>
    <row r="669" spans="1:7" ht="21.2" customHeight="1" x14ac:dyDescent="0.25">
      <c r="A669" s="184">
        <v>9781338839821</v>
      </c>
      <c r="B669" s="201" t="s">
        <v>218</v>
      </c>
      <c r="C669" s="202" t="s">
        <v>921</v>
      </c>
      <c r="D669" s="203"/>
      <c r="E669" s="57">
        <v>28.25</v>
      </c>
      <c r="F669" s="63"/>
      <c r="G669" s="161">
        <f t="shared" si="10"/>
        <v>0</v>
      </c>
    </row>
    <row r="670" spans="1:7" ht="21.2" customHeight="1" x14ac:dyDescent="0.25">
      <c r="A670" s="184" t="s">
        <v>439</v>
      </c>
      <c r="B670" s="201" t="s">
        <v>440</v>
      </c>
      <c r="C670" s="202" t="s">
        <v>921</v>
      </c>
      <c r="D670" s="203"/>
      <c r="E670" s="57">
        <v>15.75</v>
      </c>
      <c r="F670" s="63"/>
      <c r="G670" s="161">
        <f t="shared" si="10"/>
        <v>0</v>
      </c>
    </row>
    <row r="671" spans="1:7" ht="21.2" customHeight="1" x14ac:dyDescent="0.25">
      <c r="A671" s="184">
        <v>9781039705999</v>
      </c>
      <c r="B671" s="201" t="s">
        <v>1139</v>
      </c>
      <c r="C671" s="202" t="s">
        <v>921</v>
      </c>
      <c r="D671" s="203" t="s">
        <v>1358</v>
      </c>
      <c r="E671" s="57">
        <v>17.75</v>
      </c>
      <c r="F671" s="63"/>
      <c r="G671" s="161">
        <f t="shared" si="10"/>
        <v>0</v>
      </c>
    </row>
    <row r="672" spans="1:7" ht="21.2" customHeight="1" x14ac:dyDescent="0.25">
      <c r="A672" s="184">
        <v>9781338878493</v>
      </c>
      <c r="B672" s="201" t="s">
        <v>1030</v>
      </c>
      <c r="C672" s="202" t="s">
        <v>921</v>
      </c>
      <c r="D672" s="203"/>
      <c r="E672" s="57">
        <v>15</v>
      </c>
      <c r="F672" s="63"/>
      <c r="G672" s="161">
        <f t="shared" si="10"/>
        <v>0</v>
      </c>
    </row>
    <row r="673" spans="1:7" ht="21.2" customHeight="1" x14ac:dyDescent="0.25">
      <c r="A673" s="184">
        <v>9781339027999</v>
      </c>
      <c r="B673" s="201" t="s">
        <v>1174</v>
      </c>
      <c r="C673" s="202" t="s">
        <v>921</v>
      </c>
      <c r="D673" s="203"/>
      <c r="E673" s="57">
        <v>22.5</v>
      </c>
      <c r="F673" s="63"/>
      <c r="G673" s="161">
        <f t="shared" si="10"/>
        <v>0</v>
      </c>
    </row>
    <row r="674" spans="1:7" ht="21.2" customHeight="1" x14ac:dyDescent="0.25">
      <c r="A674" s="184">
        <v>9781338879155</v>
      </c>
      <c r="B674" s="201" t="s">
        <v>1150</v>
      </c>
      <c r="C674" s="202" t="s">
        <v>921</v>
      </c>
      <c r="D674" s="203"/>
      <c r="E674" s="57">
        <v>15.75</v>
      </c>
      <c r="F674" s="63"/>
      <c r="G674" s="161">
        <f t="shared" si="10"/>
        <v>0</v>
      </c>
    </row>
    <row r="675" spans="1:7" ht="21.2" customHeight="1" x14ac:dyDescent="0.25">
      <c r="A675" s="184">
        <v>9781419776762</v>
      </c>
      <c r="B675" s="201" t="s">
        <v>1110</v>
      </c>
      <c r="C675" s="202" t="s">
        <v>921</v>
      </c>
      <c r="D675" s="203"/>
      <c r="E675" s="57">
        <v>12.5</v>
      </c>
      <c r="F675" s="63"/>
      <c r="G675" s="161">
        <f t="shared" si="10"/>
        <v>0</v>
      </c>
    </row>
    <row r="676" spans="1:7" ht="21.2" customHeight="1" x14ac:dyDescent="0.25">
      <c r="A676" s="184" t="s">
        <v>1045</v>
      </c>
      <c r="B676" s="201" t="s">
        <v>1044</v>
      </c>
      <c r="C676" s="202" t="s">
        <v>921</v>
      </c>
      <c r="D676" s="203"/>
      <c r="E676" s="57">
        <v>15.75</v>
      </c>
      <c r="F676" s="63"/>
      <c r="G676" s="161">
        <f t="shared" si="10"/>
        <v>0</v>
      </c>
    </row>
    <row r="677" spans="1:7" ht="21.2" customHeight="1" x14ac:dyDescent="0.25">
      <c r="A677" s="184">
        <v>9781546109464</v>
      </c>
      <c r="B677" s="201" t="s">
        <v>1024</v>
      </c>
      <c r="C677" s="202" t="s">
        <v>921</v>
      </c>
      <c r="D677" s="203"/>
      <c r="E677" s="57">
        <v>21</v>
      </c>
      <c r="F677" s="63"/>
      <c r="G677" s="161">
        <f t="shared" si="10"/>
        <v>0</v>
      </c>
    </row>
    <row r="678" spans="1:7" ht="21.2" customHeight="1" x14ac:dyDescent="0.25">
      <c r="A678" s="184">
        <v>9781546138501</v>
      </c>
      <c r="B678" s="201" t="s">
        <v>1169</v>
      </c>
      <c r="C678" s="202" t="s">
        <v>921</v>
      </c>
      <c r="D678" s="203"/>
      <c r="E678" s="57">
        <v>19</v>
      </c>
      <c r="F678" s="63"/>
      <c r="G678" s="161">
        <f t="shared" si="10"/>
        <v>0</v>
      </c>
    </row>
    <row r="679" spans="1:7" ht="21.2" customHeight="1" x14ac:dyDescent="0.25">
      <c r="A679" s="184">
        <v>9781338845099</v>
      </c>
      <c r="B679" s="201" t="s">
        <v>1064</v>
      </c>
      <c r="C679" s="202" t="s">
        <v>921</v>
      </c>
      <c r="D679" s="203"/>
      <c r="E679" s="57">
        <v>17.75</v>
      </c>
      <c r="F679" s="63"/>
      <c r="G679" s="161">
        <f t="shared" si="10"/>
        <v>0</v>
      </c>
    </row>
    <row r="680" spans="1:7" ht="21.2" customHeight="1" x14ac:dyDescent="0.25">
      <c r="A680" s="184">
        <v>9781339013985</v>
      </c>
      <c r="B680" s="201" t="s">
        <v>969</v>
      </c>
      <c r="C680" s="202" t="s">
        <v>921</v>
      </c>
      <c r="D680" s="203"/>
      <c r="E680" s="57">
        <v>17.75</v>
      </c>
      <c r="F680" s="63"/>
      <c r="G680" s="161">
        <f t="shared" si="10"/>
        <v>0</v>
      </c>
    </row>
    <row r="681" spans="1:7" ht="21.2" customHeight="1" x14ac:dyDescent="0.25">
      <c r="A681" s="184">
        <v>9781338890815</v>
      </c>
      <c r="B681" s="201" t="s">
        <v>620</v>
      </c>
      <c r="C681" s="202" t="s">
        <v>921</v>
      </c>
      <c r="D681" s="203"/>
      <c r="E681" s="57">
        <v>22.75</v>
      </c>
      <c r="F681" s="63"/>
      <c r="G681" s="161">
        <f t="shared" si="10"/>
        <v>0</v>
      </c>
    </row>
    <row r="682" spans="1:7" ht="21.2" customHeight="1" x14ac:dyDescent="0.25">
      <c r="A682" s="184">
        <v>9781338803365</v>
      </c>
      <c r="B682" s="201" t="s">
        <v>636</v>
      </c>
      <c r="C682" s="202" t="s">
        <v>927</v>
      </c>
      <c r="D682" s="203"/>
      <c r="E682" s="57">
        <v>17.75</v>
      </c>
      <c r="F682" s="63"/>
      <c r="G682" s="161">
        <f t="shared" si="10"/>
        <v>0</v>
      </c>
    </row>
    <row r="683" spans="1:7" ht="21.2" customHeight="1" x14ac:dyDescent="0.25">
      <c r="A683" s="184">
        <v>9781338568905</v>
      </c>
      <c r="B683" s="201" t="s">
        <v>350</v>
      </c>
      <c r="C683" s="202" t="s">
        <v>927</v>
      </c>
      <c r="D683" s="203"/>
      <c r="E683" s="57">
        <v>17</v>
      </c>
      <c r="F683" s="63"/>
      <c r="G683" s="161">
        <f t="shared" si="10"/>
        <v>0</v>
      </c>
    </row>
    <row r="684" spans="1:7" ht="21.2" customHeight="1" x14ac:dyDescent="0.25">
      <c r="A684" s="184">
        <v>9781338845679</v>
      </c>
      <c r="B684" s="201" t="s">
        <v>222</v>
      </c>
      <c r="C684" s="202" t="s">
        <v>927</v>
      </c>
      <c r="D684" s="203"/>
      <c r="E684" s="57">
        <v>6</v>
      </c>
      <c r="F684" s="63"/>
      <c r="G684" s="161">
        <f t="shared" si="10"/>
        <v>0</v>
      </c>
    </row>
    <row r="685" spans="1:7" ht="21.2" customHeight="1" x14ac:dyDescent="0.25">
      <c r="A685" s="184">
        <v>9781338616132</v>
      </c>
      <c r="B685" s="201" t="s">
        <v>696</v>
      </c>
      <c r="C685" s="202" t="s">
        <v>927</v>
      </c>
      <c r="D685" s="203"/>
      <c r="E685" s="57">
        <v>17.75</v>
      </c>
      <c r="F685" s="63"/>
      <c r="G685" s="161">
        <f t="shared" si="10"/>
        <v>0</v>
      </c>
    </row>
    <row r="686" spans="1:7" ht="21.2" customHeight="1" x14ac:dyDescent="0.25">
      <c r="A686" s="184">
        <v>9781338803181</v>
      </c>
      <c r="B686" s="201" t="s">
        <v>225</v>
      </c>
      <c r="C686" s="202" t="s">
        <v>927</v>
      </c>
      <c r="D686" s="203"/>
      <c r="E686" s="57">
        <v>10</v>
      </c>
      <c r="F686" s="63"/>
      <c r="G686" s="161">
        <f t="shared" si="10"/>
        <v>0</v>
      </c>
    </row>
    <row r="687" spans="1:7" ht="21.2" customHeight="1" x14ac:dyDescent="0.25">
      <c r="A687" s="184">
        <v>9781338861440</v>
      </c>
      <c r="B687" s="201" t="s">
        <v>351</v>
      </c>
      <c r="C687" s="202" t="s">
        <v>927</v>
      </c>
      <c r="D687" s="203"/>
      <c r="E687" s="57">
        <v>17</v>
      </c>
      <c r="F687" s="63"/>
      <c r="G687" s="161">
        <f t="shared" si="10"/>
        <v>0</v>
      </c>
    </row>
    <row r="688" spans="1:7" ht="21.2" customHeight="1" x14ac:dyDescent="0.25">
      <c r="A688" s="184">
        <v>9781419744211</v>
      </c>
      <c r="B688" s="201" t="s">
        <v>42</v>
      </c>
      <c r="C688" s="202" t="s">
        <v>927</v>
      </c>
      <c r="D688" s="203"/>
      <c r="E688" s="57">
        <v>12</v>
      </c>
      <c r="F688" s="63"/>
      <c r="G688" s="161">
        <f t="shared" si="10"/>
        <v>0</v>
      </c>
    </row>
    <row r="689" spans="1:7" ht="21.2" customHeight="1" x14ac:dyDescent="0.25">
      <c r="A689" s="184">
        <v>9780744076707</v>
      </c>
      <c r="B689" s="201" t="s">
        <v>228</v>
      </c>
      <c r="C689" s="202" t="s">
        <v>927</v>
      </c>
      <c r="D689" s="203"/>
      <c r="E689" s="57">
        <v>15</v>
      </c>
      <c r="F689" s="63"/>
      <c r="G689" s="161">
        <f t="shared" si="10"/>
        <v>0</v>
      </c>
    </row>
    <row r="690" spans="1:7" ht="21.2" customHeight="1" x14ac:dyDescent="0.25">
      <c r="A690" s="184">
        <v>9781338831979</v>
      </c>
      <c r="B690" s="201" t="s">
        <v>345</v>
      </c>
      <c r="C690" s="202" t="s">
        <v>927</v>
      </c>
      <c r="D690" s="203"/>
      <c r="E690" s="57">
        <v>10</v>
      </c>
      <c r="F690" s="63"/>
      <c r="G690" s="161">
        <f t="shared" si="10"/>
        <v>0</v>
      </c>
    </row>
    <row r="691" spans="1:7" ht="21.2" customHeight="1" x14ac:dyDescent="0.25">
      <c r="A691" s="184">
        <v>9781975312817</v>
      </c>
      <c r="B691" s="201" t="s">
        <v>578</v>
      </c>
      <c r="C691" s="202" t="s">
        <v>927</v>
      </c>
      <c r="D691" s="203" t="s">
        <v>1358</v>
      </c>
      <c r="E691" s="57">
        <v>10</v>
      </c>
      <c r="F691" s="63"/>
      <c r="G691" s="161">
        <f t="shared" si="10"/>
        <v>0</v>
      </c>
    </row>
    <row r="692" spans="1:7" ht="21.2" customHeight="1" x14ac:dyDescent="0.25">
      <c r="A692" s="184">
        <v>9781443197052</v>
      </c>
      <c r="B692" s="201" t="s">
        <v>220</v>
      </c>
      <c r="C692" s="202" t="s">
        <v>927</v>
      </c>
      <c r="D692" s="203" t="s">
        <v>1358</v>
      </c>
      <c r="E692" s="57">
        <v>13.5</v>
      </c>
      <c r="F692" s="63"/>
      <c r="G692" s="161">
        <f t="shared" si="10"/>
        <v>0</v>
      </c>
    </row>
    <row r="693" spans="1:7" ht="21.2" customHeight="1" x14ac:dyDescent="0.25">
      <c r="A693" s="184">
        <v>9781443163835</v>
      </c>
      <c r="B693" s="201" t="s">
        <v>94</v>
      </c>
      <c r="C693" s="202" t="s">
        <v>927</v>
      </c>
      <c r="D693" s="203" t="s">
        <v>1358</v>
      </c>
      <c r="E693" s="57">
        <v>17</v>
      </c>
      <c r="F693" s="63"/>
      <c r="G693" s="161">
        <f t="shared" si="10"/>
        <v>0</v>
      </c>
    </row>
    <row r="694" spans="1:7" ht="21.2" customHeight="1" x14ac:dyDescent="0.25">
      <c r="A694" s="184">
        <v>9781339014982</v>
      </c>
      <c r="B694" s="201" t="s">
        <v>462</v>
      </c>
      <c r="C694" s="202" t="s">
        <v>927</v>
      </c>
      <c r="D694" s="203"/>
      <c r="E694" s="57">
        <v>10.5</v>
      </c>
      <c r="F694" s="63"/>
      <c r="G694" s="161">
        <f t="shared" si="10"/>
        <v>0</v>
      </c>
    </row>
    <row r="695" spans="1:7" ht="21.2" customHeight="1" x14ac:dyDescent="0.25">
      <c r="A695" s="184">
        <v>9781338752250</v>
      </c>
      <c r="B695" s="201" t="s">
        <v>1145</v>
      </c>
      <c r="C695" s="202" t="s">
        <v>927</v>
      </c>
      <c r="D695" s="203"/>
      <c r="E695" s="57">
        <v>10.5</v>
      </c>
      <c r="F695" s="63"/>
      <c r="G695" s="161">
        <f t="shared" si="10"/>
        <v>0</v>
      </c>
    </row>
    <row r="696" spans="1:7" ht="21.2" customHeight="1" x14ac:dyDescent="0.25">
      <c r="A696" s="184">
        <v>9781338317947</v>
      </c>
      <c r="B696" s="201" t="s">
        <v>227</v>
      </c>
      <c r="C696" s="202" t="s">
        <v>927</v>
      </c>
      <c r="D696" s="203"/>
      <c r="E696" s="57">
        <v>10</v>
      </c>
      <c r="F696" s="63"/>
      <c r="G696" s="161">
        <f t="shared" si="10"/>
        <v>0</v>
      </c>
    </row>
    <row r="697" spans="1:7" ht="21.2" customHeight="1" x14ac:dyDescent="0.25">
      <c r="A697" s="184">
        <v>9781338832815</v>
      </c>
      <c r="B697" s="201" t="s">
        <v>204</v>
      </c>
      <c r="C697" s="202" t="s">
        <v>927</v>
      </c>
      <c r="D697" s="203"/>
      <c r="E697" s="57">
        <v>10</v>
      </c>
      <c r="F697" s="63"/>
      <c r="G697" s="161">
        <f t="shared" si="10"/>
        <v>0</v>
      </c>
    </row>
    <row r="698" spans="1:7" ht="21.2" customHeight="1" x14ac:dyDescent="0.25">
      <c r="A698" s="184">
        <v>9781338867442</v>
      </c>
      <c r="B698" s="201" t="s">
        <v>348</v>
      </c>
      <c r="C698" s="202" t="s">
        <v>927</v>
      </c>
      <c r="D698" s="203"/>
      <c r="E698" s="57">
        <v>10</v>
      </c>
      <c r="F698" s="63"/>
      <c r="G698" s="161">
        <f t="shared" si="10"/>
        <v>0</v>
      </c>
    </row>
    <row r="699" spans="1:7" ht="21.2" customHeight="1" x14ac:dyDescent="0.25">
      <c r="A699" s="184">
        <v>9781338791341</v>
      </c>
      <c r="B699" s="201" t="s">
        <v>1003</v>
      </c>
      <c r="C699" s="202" t="s">
        <v>927</v>
      </c>
      <c r="D699" s="203"/>
      <c r="E699" s="57">
        <v>17</v>
      </c>
      <c r="F699" s="63"/>
      <c r="G699" s="161">
        <f t="shared" si="10"/>
        <v>0</v>
      </c>
    </row>
    <row r="700" spans="1:7" ht="21.2" customHeight="1" x14ac:dyDescent="0.25">
      <c r="A700" s="184">
        <v>9781338744156</v>
      </c>
      <c r="B700" s="201" t="s">
        <v>223</v>
      </c>
      <c r="C700" s="202" t="s">
        <v>927</v>
      </c>
      <c r="D700" s="203"/>
      <c r="E700" s="57">
        <v>17.75</v>
      </c>
      <c r="F700" s="63"/>
      <c r="G700" s="161">
        <f t="shared" si="10"/>
        <v>0</v>
      </c>
    </row>
    <row r="701" spans="1:7" ht="21.2" customHeight="1" x14ac:dyDescent="0.25">
      <c r="A701" s="184">
        <v>9781443189040</v>
      </c>
      <c r="B701" s="201" t="s">
        <v>96</v>
      </c>
      <c r="C701" s="202" t="s">
        <v>927</v>
      </c>
      <c r="D701" s="203" t="s">
        <v>1358</v>
      </c>
      <c r="E701" s="57">
        <v>10</v>
      </c>
      <c r="F701" s="63"/>
      <c r="G701" s="161">
        <f t="shared" si="10"/>
        <v>0</v>
      </c>
    </row>
    <row r="702" spans="1:7" ht="21.2" customHeight="1" x14ac:dyDescent="0.25">
      <c r="A702" s="184">
        <v>9781338811131</v>
      </c>
      <c r="B702" s="201" t="s">
        <v>569</v>
      </c>
      <c r="C702" s="202" t="s">
        <v>927</v>
      </c>
      <c r="D702" s="203"/>
      <c r="E702" s="57">
        <v>6</v>
      </c>
      <c r="F702" s="63"/>
      <c r="G702" s="161">
        <f t="shared" si="10"/>
        <v>0</v>
      </c>
    </row>
    <row r="703" spans="1:7" ht="21.2" customHeight="1" x14ac:dyDescent="0.25">
      <c r="A703" s="184">
        <v>9781338859362</v>
      </c>
      <c r="B703" s="201" t="s">
        <v>226</v>
      </c>
      <c r="C703" s="202" t="s">
        <v>927</v>
      </c>
      <c r="D703" s="203"/>
      <c r="E703" s="57">
        <v>10</v>
      </c>
      <c r="F703" s="63"/>
      <c r="G703" s="161">
        <f t="shared" si="10"/>
        <v>0</v>
      </c>
    </row>
    <row r="704" spans="1:7" ht="21.2" customHeight="1" x14ac:dyDescent="0.25">
      <c r="A704" s="184">
        <v>9781339002934</v>
      </c>
      <c r="B704" s="201" t="s">
        <v>352</v>
      </c>
      <c r="C704" s="202" t="s">
        <v>927</v>
      </c>
      <c r="D704" s="203"/>
      <c r="E704" s="57">
        <v>10</v>
      </c>
      <c r="F704" s="63"/>
      <c r="G704" s="161">
        <f t="shared" si="10"/>
        <v>0</v>
      </c>
    </row>
    <row r="705" spans="1:7" ht="21.2" customHeight="1" x14ac:dyDescent="0.25">
      <c r="A705" s="184">
        <v>9781506736051</v>
      </c>
      <c r="B705" s="201" t="s">
        <v>653</v>
      </c>
      <c r="C705" s="202" t="s">
        <v>927</v>
      </c>
      <c r="D705" s="203"/>
      <c r="E705" s="57">
        <v>12.5</v>
      </c>
      <c r="F705" s="63"/>
      <c r="G705" s="161">
        <f t="shared" si="10"/>
        <v>0</v>
      </c>
    </row>
    <row r="706" spans="1:7" ht="21.2" customHeight="1" x14ac:dyDescent="0.25">
      <c r="A706" s="184">
        <v>9781338574920</v>
      </c>
      <c r="B706" s="201" t="s">
        <v>46</v>
      </c>
      <c r="C706" s="202" t="s">
        <v>927</v>
      </c>
      <c r="D706" s="203"/>
      <c r="E706" s="57">
        <v>9</v>
      </c>
      <c r="F706" s="63"/>
      <c r="G706" s="161">
        <f t="shared" si="10"/>
        <v>0</v>
      </c>
    </row>
    <row r="707" spans="1:7" ht="21.2" customHeight="1" x14ac:dyDescent="0.25">
      <c r="A707" s="184">
        <v>9781338890587</v>
      </c>
      <c r="B707" s="201" t="s">
        <v>634</v>
      </c>
      <c r="C707" s="202" t="s">
        <v>928</v>
      </c>
      <c r="D707" s="203"/>
      <c r="E707" s="57">
        <v>17.75</v>
      </c>
      <c r="F707" s="63"/>
      <c r="G707" s="161">
        <f t="shared" si="10"/>
        <v>0</v>
      </c>
    </row>
    <row r="708" spans="1:7" ht="21.2" customHeight="1" x14ac:dyDescent="0.25">
      <c r="A708" s="184">
        <v>9781039700666</v>
      </c>
      <c r="B708" s="201" t="s">
        <v>716</v>
      </c>
      <c r="C708" s="202" t="s">
        <v>928</v>
      </c>
      <c r="D708" s="203" t="s">
        <v>1358</v>
      </c>
      <c r="E708" s="57">
        <v>10.5</v>
      </c>
      <c r="F708" s="63"/>
      <c r="G708" s="161">
        <f t="shared" si="10"/>
        <v>0</v>
      </c>
    </row>
    <row r="709" spans="1:7" ht="21.2" customHeight="1" x14ac:dyDescent="0.25">
      <c r="A709" s="184">
        <v>9781338726381</v>
      </c>
      <c r="B709" s="201" t="s">
        <v>459</v>
      </c>
      <c r="C709" s="202" t="s">
        <v>928</v>
      </c>
      <c r="D709" s="203"/>
      <c r="E709" s="57">
        <v>10</v>
      </c>
      <c r="F709" s="63"/>
      <c r="G709" s="161">
        <f t="shared" si="10"/>
        <v>0</v>
      </c>
    </row>
    <row r="710" spans="1:7" ht="21.2" customHeight="1" x14ac:dyDescent="0.25">
      <c r="A710" s="184">
        <v>9780063340466</v>
      </c>
      <c r="B710" s="201" t="s">
        <v>469</v>
      </c>
      <c r="C710" s="202" t="s">
        <v>928</v>
      </c>
      <c r="D710" s="203"/>
      <c r="E710" s="57">
        <v>19.25</v>
      </c>
      <c r="F710" s="63"/>
      <c r="G710" s="161">
        <f t="shared" si="10"/>
        <v>0</v>
      </c>
    </row>
    <row r="711" spans="1:7" ht="21.2" customHeight="1" x14ac:dyDescent="0.25">
      <c r="A711" s="184">
        <v>9781338194548</v>
      </c>
      <c r="B711" s="201" t="s">
        <v>357</v>
      </c>
      <c r="C711" s="202" t="s">
        <v>928</v>
      </c>
      <c r="D711" s="203"/>
      <c r="E711" s="57">
        <v>17.5</v>
      </c>
      <c r="F711" s="63"/>
      <c r="G711" s="161">
        <f t="shared" si="10"/>
        <v>0</v>
      </c>
    </row>
    <row r="712" spans="1:7" ht="21.2" customHeight="1" x14ac:dyDescent="0.25">
      <c r="A712" s="184">
        <v>9781338832686</v>
      </c>
      <c r="B712" s="201" t="s">
        <v>576</v>
      </c>
      <c r="C712" s="202" t="s">
        <v>928</v>
      </c>
      <c r="D712" s="203"/>
      <c r="E712" s="57">
        <v>10</v>
      </c>
      <c r="F712" s="63"/>
      <c r="G712" s="161">
        <f t="shared" si="10"/>
        <v>0</v>
      </c>
    </row>
    <row r="713" spans="1:7" ht="21.2" customHeight="1" x14ac:dyDescent="0.25">
      <c r="A713" s="184">
        <v>9781338814613</v>
      </c>
      <c r="B713" s="201" t="s">
        <v>571</v>
      </c>
      <c r="C713" s="202" t="s">
        <v>928</v>
      </c>
      <c r="D713" s="203"/>
      <c r="E713" s="57">
        <v>8</v>
      </c>
      <c r="F713" s="63"/>
      <c r="G713" s="161">
        <f t="shared" ref="G713:G776" si="11">+F713*E713</f>
        <v>0</v>
      </c>
    </row>
    <row r="714" spans="1:7" ht="21.2" customHeight="1" x14ac:dyDescent="0.25">
      <c r="A714" s="184">
        <v>9781338741261</v>
      </c>
      <c r="B714" s="201" t="s">
        <v>356</v>
      </c>
      <c r="C714" s="202" t="s">
        <v>928</v>
      </c>
      <c r="D714" s="203"/>
      <c r="E714" s="57">
        <v>17</v>
      </c>
      <c r="F714" s="63"/>
      <c r="G714" s="161">
        <f t="shared" si="11"/>
        <v>0</v>
      </c>
    </row>
    <row r="715" spans="1:7" ht="21.2" customHeight="1" x14ac:dyDescent="0.25">
      <c r="A715" s="184">
        <v>9781339012490</v>
      </c>
      <c r="B715" s="201" t="s">
        <v>583</v>
      </c>
      <c r="C715" s="202" t="s">
        <v>916</v>
      </c>
      <c r="D715" s="203"/>
      <c r="E715" s="57">
        <v>10</v>
      </c>
      <c r="F715" s="63"/>
      <c r="G715" s="161">
        <f t="shared" si="11"/>
        <v>0</v>
      </c>
    </row>
    <row r="716" spans="1:7" ht="21.2" customHeight="1" x14ac:dyDescent="0.25">
      <c r="A716" s="184">
        <v>9781339026473</v>
      </c>
      <c r="B716" s="201" t="s">
        <v>1147</v>
      </c>
      <c r="C716" s="202" t="s">
        <v>916</v>
      </c>
      <c r="D716" s="203" t="s">
        <v>1358</v>
      </c>
      <c r="E716" s="57">
        <v>17.75</v>
      </c>
      <c r="F716" s="63"/>
      <c r="G716" s="161">
        <f t="shared" si="11"/>
        <v>0</v>
      </c>
    </row>
    <row r="717" spans="1:7" ht="21.2" customHeight="1" x14ac:dyDescent="0.25">
      <c r="A717" s="184">
        <v>9780545828659</v>
      </c>
      <c r="B717" s="201" t="s">
        <v>635</v>
      </c>
      <c r="C717" s="202" t="s">
        <v>916</v>
      </c>
      <c r="D717" s="203"/>
      <c r="E717" s="57">
        <v>21</v>
      </c>
      <c r="F717" s="63"/>
      <c r="G717" s="161">
        <f t="shared" si="11"/>
        <v>0</v>
      </c>
    </row>
    <row r="718" spans="1:7" ht="21.2" customHeight="1" x14ac:dyDescent="0.25">
      <c r="A718" s="184">
        <v>9781338835557</v>
      </c>
      <c r="B718" s="201" t="s">
        <v>1116</v>
      </c>
      <c r="C718" s="202" t="s">
        <v>916</v>
      </c>
      <c r="D718" s="203"/>
      <c r="E718" s="57">
        <v>17.75</v>
      </c>
      <c r="F718" s="63"/>
      <c r="G718" s="161">
        <f t="shared" si="11"/>
        <v>0</v>
      </c>
    </row>
    <row r="719" spans="1:7" ht="21.2" customHeight="1" x14ac:dyDescent="0.25">
      <c r="A719" s="184">
        <v>9781804536421</v>
      </c>
      <c r="B719" s="201" t="s">
        <v>1054</v>
      </c>
      <c r="C719" s="202" t="s">
        <v>916</v>
      </c>
      <c r="D719" s="203"/>
      <c r="E719" s="57">
        <v>17.75</v>
      </c>
      <c r="F719" s="63"/>
      <c r="G719" s="161">
        <f t="shared" si="11"/>
        <v>0</v>
      </c>
    </row>
    <row r="720" spans="1:7" ht="21.2" customHeight="1" x14ac:dyDescent="0.25">
      <c r="A720" s="184">
        <v>9781936310746</v>
      </c>
      <c r="B720" s="201" t="s">
        <v>1016</v>
      </c>
      <c r="C720" s="202" t="s">
        <v>916</v>
      </c>
      <c r="D720" s="203"/>
      <c r="E720" s="57">
        <v>12</v>
      </c>
      <c r="F720" s="63"/>
      <c r="G720" s="161">
        <f t="shared" si="11"/>
        <v>0</v>
      </c>
    </row>
    <row r="721" spans="1:7" ht="21.2" customHeight="1" x14ac:dyDescent="0.25">
      <c r="A721" s="184">
        <v>9781338660456</v>
      </c>
      <c r="B721" s="201" t="s">
        <v>693</v>
      </c>
      <c r="C721" s="202" t="s">
        <v>916</v>
      </c>
      <c r="D721" s="203"/>
      <c r="E721" s="57">
        <v>17.75</v>
      </c>
      <c r="F721" s="63"/>
      <c r="G721" s="161">
        <f t="shared" si="11"/>
        <v>0</v>
      </c>
    </row>
    <row r="722" spans="1:7" ht="21.2" customHeight="1" x14ac:dyDescent="0.25">
      <c r="A722" s="184">
        <v>9781443198868</v>
      </c>
      <c r="B722" s="201" t="s">
        <v>460</v>
      </c>
      <c r="C722" s="202" t="s">
        <v>916</v>
      </c>
      <c r="D722" s="203" t="s">
        <v>1358</v>
      </c>
      <c r="E722" s="57">
        <v>10.5</v>
      </c>
      <c r="F722" s="63"/>
      <c r="G722" s="161">
        <f t="shared" si="11"/>
        <v>0</v>
      </c>
    </row>
    <row r="723" spans="1:7" ht="21.2" customHeight="1" x14ac:dyDescent="0.25">
      <c r="A723" s="184">
        <v>9781338829778</v>
      </c>
      <c r="B723" s="201" t="s">
        <v>1023</v>
      </c>
      <c r="C723" s="202" t="s">
        <v>916</v>
      </c>
      <c r="D723" s="203"/>
      <c r="E723" s="57">
        <v>15</v>
      </c>
      <c r="F723" s="63"/>
      <c r="G723" s="161">
        <f t="shared" si="11"/>
        <v>0</v>
      </c>
    </row>
    <row r="724" spans="1:7" ht="21.2" customHeight="1" x14ac:dyDescent="0.25">
      <c r="A724" s="184">
        <v>9781604642773</v>
      </c>
      <c r="B724" s="201" t="s">
        <v>1031</v>
      </c>
      <c r="C724" s="202" t="s">
        <v>916</v>
      </c>
      <c r="D724" s="203"/>
      <c r="E724" s="57">
        <v>10</v>
      </c>
      <c r="F724" s="63"/>
      <c r="G724" s="161">
        <f t="shared" si="11"/>
        <v>0</v>
      </c>
    </row>
    <row r="725" spans="1:7" ht="21.2" customHeight="1" x14ac:dyDescent="0.25">
      <c r="A725" s="184">
        <v>9781546114635</v>
      </c>
      <c r="B725" s="201" t="s">
        <v>1060</v>
      </c>
      <c r="C725" s="202" t="s">
        <v>916</v>
      </c>
      <c r="D725" s="203"/>
      <c r="E725" s="57">
        <v>10.5</v>
      </c>
      <c r="F725" s="63"/>
      <c r="G725" s="161">
        <f t="shared" si="11"/>
        <v>0</v>
      </c>
    </row>
    <row r="726" spans="1:7" ht="21.2" customHeight="1" x14ac:dyDescent="0.25">
      <c r="A726" s="184">
        <v>9781907083457</v>
      </c>
      <c r="B726" s="201" t="s">
        <v>1026</v>
      </c>
      <c r="C726" s="202" t="s">
        <v>916</v>
      </c>
      <c r="D726" s="203"/>
      <c r="E726" s="57">
        <v>15.75</v>
      </c>
      <c r="F726" s="63"/>
      <c r="G726" s="161">
        <f t="shared" si="11"/>
        <v>0</v>
      </c>
    </row>
    <row r="727" spans="1:7" ht="21.2" customHeight="1" x14ac:dyDescent="0.25">
      <c r="A727" s="184">
        <v>9780753479148</v>
      </c>
      <c r="B727" s="201" t="s">
        <v>1008</v>
      </c>
      <c r="C727" s="202" t="s">
        <v>916</v>
      </c>
      <c r="D727" s="203"/>
      <c r="E727" s="57">
        <v>12</v>
      </c>
      <c r="F727" s="63"/>
      <c r="G727" s="161">
        <f t="shared" si="11"/>
        <v>0</v>
      </c>
    </row>
    <row r="728" spans="1:7" ht="21.2" customHeight="1" x14ac:dyDescent="0.25">
      <c r="A728" s="184">
        <v>9780063417717</v>
      </c>
      <c r="B728" s="201" t="s">
        <v>1141</v>
      </c>
      <c r="C728" s="202" t="s">
        <v>916</v>
      </c>
      <c r="D728" s="203"/>
      <c r="E728" s="57">
        <v>21</v>
      </c>
      <c r="F728" s="63"/>
      <c r="G728" s="161">
        <f t="shared" si="11"/>
        <v>0</v>
      </c>
    </row>
    <row r="729" spans="1:7" ht="21.2" customHeight="1" x14ac:dyDescent="0.25">
      <c r="A729" s="184">
        <v>9781338574968</v>
      </c>
      <c r="B729" s="201" t="s">
        <v>1151</v>
      </c>
      <c r="C729" s="202" t="s">
        <v>916</v>
      </c>
      <c r="D729" s="203"/>
      <c r="E729" s="57">
        <v>17.75</v>
      </c>
      <c r="F729" s="63"/>
      <c r="G729" s="161">
        <f t="shared" si="11"/>
        <v>0</v>
      </c>
    </row>
    <row r="730" spans="1:7" ht="21.2" customHeight="1" x14ac:dyDescent="0.25">
      <c r="A730" s="184">
        <v>9781338883046</v>
      </c>
      <c r="B730" s="201" t="s">
        <v>627</v>
      </c>
      <c r="C730" s="202" t="s">
        <v>916</v>
      </c>
      <c r="D730" s="203"/>
      <c r="E730" s="57">
        <v>17.75</v>
      </c>
      <c r="F730" s="63"/>
      <c r="G730" s="161">
        <f t="shared" si="11"/>
        <v>0</v>
      </c>
    </row>
    <row r="731" spans="1:7" ht="21.2" customHeight="1" x14ac:dyDescent="0.25">
      <c r="A731" s="184">
        <v>9781338883077</v>
      </c>
      <c r="B731" s="201" t="s">
        <v>1058</v>
      </c>
      <c r="C731" s="202" t="s">
        <v>916</v>
      </c>
      <c r="D731" s="203"/>
      <c r="E731" s="57">
        <v>17.75</v>
      </c>
      <c r="F731" s="63"/>
      <c r="G731" s="161">
        <f t="shared" si="11"/>
        <v>0</v>
      </c>
    </row>
    <row r="732" spans="1:7" ht="21.2" customHeight="1" x14ac:dyDescent="0.25">
      <c r="A732" s="184">
        <v>9781546110378</v>
      </c>
      <c r="B732" s="201" t="s">
        <v>1140</v>
      </c>
      <c r="C732" s="202" t="s">
        <v>916</v>
      </c>
      <c r="D732" s="203"/>
      <c r="E732" s="57">
        <v>17.75</v>
      </c>
      <c r="F732" s="63"/>
      <c r="G732" s="161">
        <f t="shared" si="11"/>
        <v>0</v>
      </c>
    </row>
    <row r="733" spans="1:7" ht="21.2" customHeight="1" x14ac:dyDescent="0.25">
      <c r="A733" s="184">
        <v>9781039710108</v>
      </c>
      <c r="B733" s="201" t="s">
        <v>1040</v>
      </c>
      <c r="C733" s="202" t="s">
        <v>916</v>
      </c>
      <c r="D733" s="203" t="s">
        <v>1358</v>
      </c>
      <c r="E733" s="57">
        <v>10.5</v>
      </c>
      <c r="F733" s="63"/>
      <c r="G733" s="161">
        <f t="shared" si="11"/>
        <v>0</v>
      </c>
    </row>
    <row r="734" spans="1:7" ht="21.2" customHeight="1" x14ac:dyDescent="0.25">
      <c r="A734" s="184">
        <v>9781546127826</v>
      </c>
      <c r="B734" s="201" t="s">
        <v>1122</v>
      </c>
      <c r="C734" s="202" t="s">
        <v>916</v>
      </c>
      <c r="D734" s="203"/>
      <c r="E734" s="57">
        <v>10</v>
      </c>
      <c r="F734" s="63"/>
      <c r="G734" s="161">
        <f t="shared" si="11"/>
        <v>0</v>
      </c>
    </row>
    <row r="735" spans="1:7" ht="21.2" customHeight="1" x14ac:dyDescent="0.25">
      <c r="A735" s="184">
        <v>9781339037424</v>
      </c>
      <c r="B735" s="201" t="s">
        <v>575</v>
      </c>
      <c r="C735" s="202" t="s">
        <v>916</v>
      </c>
      <c r="D735" s="203"/>
      <c r="E735" s="57">
        <v>10</v>
      </c>
      <c r="F735" s="63"/>
      <c r="G735" s="161">
        <f t="shared" si="11"/>
        <v>0</v>
      </c>
    </row>
    <row r="736" spans="1:7" ht="21.2" customHeight="1" x14ac:dyDescent="0.25">
      <c r="A736" s="184">
        <v>9781338738605</v>
      </c>
      <c r="B736" s="201" t="s">
        <v>579</v>
      </c>
      <c r="C736" s="202" t="s">
        <v>916</v>
      </c>
      <c r="D736" s="203"/>
      <c r="E736" s="57">
        <v>10</v>
      </c>
      <c r="F736" s="63"/>
      <c r="G736" s="161">
        <f t="shared" si="11"/>
        <v>0</v>
      </c>
    </row>
    <row r="737" spans="1:7" ht="21.2" customHeight="1" x14ac:dyDescent="0.25">
      <c r="A737" s="184">
        <v>9781338848502</v>
      </c>
      <c r="B737" s="201" t="s">
        <v>588</v>
      </c>
      <c r="C737" s="202" t="s">
        <v>916</v>
      </c>
      <c r="D737" s="203"/>
      <c r="E737" s="57">
        <v>15</v>
      </c>
      <c r="F737" s="63"/>
      <c r="G737" s="161">
        <f t="shared" si="11"/>
        <v>0</v>
      </c>
    </row>
    <row r="738" spans="1:7" ht="21.2" customHeight="1" x14ac:dyDescent="0.25">
      <c r="A738" s="184">
        <v>9781338788686</v>
      </c>
      <c r="B738" s="201" t="s">
        <v>631</v>
      </c>
      <c r="C738" s="202" t="s">
        <v>916</v>
      </c>
      <c r="D738" s="203"/>
      <c r="E738" s="57">
        <v>17.75</v>
      </c>
      <c r="F738" s="63"/>
      <c r="G738" s="161">
        <f t="shared" si="11"/>
        <v>0</v>
      </c>
    </row>
    <row r="739" spans="1:7" ht="21.2" customHeight="1" x14ac:dyDescent="0.25">
      <c r="A739" s="184">
        <v>9781546180210</v>
      </c>
      <c r="B739" s="201" t="s">
        <v>1099</v>
      </c>
      <c r="C739" s="202" t="s">
        <v>916</v>
      </c>
      <c r="D739" s="203"/>
      <c r="E739" s="57">
        <v>10.5</v>
      </c>
      <c r="F739" s="63"/>
      <c r="G739" s="161">
        <f t="shared" si="11"/>
        <v>0</v>
      </c>
    </row>
    <row r="740" spans="1:7" ht="21.2" customHeight="1" x14ac:dyDescent="0.25">
      <c r="A740" s="184">
        <v>9781506747033</v>
      </c>
      <c r="B740" s="201" t="s">
        <v>1120</v>
      </c>
      <c r="C740" s="202" t="s">
        <v>916</v>
      </c>
      <c r="D740" s="203"/>
      <c r="E740" s="57">
        <v>15.75</v>
      </c>
      <c r="F740" s="63"/>
      <c r="G740" s="161">
        <f t="shared" si="11"/>
        <v>0</v>
      </c>
    </row>
    <row r="741" spans="1:7" ht="21.2" customHeight="1" x14ac:dyDescent="0.25">
      <c r="A741" s="184">
        <v>9781338894172</v>
      </c>
      <c r="B741" s="201" t="s">
        <v>1000</v>
      </c>
      <c r="C741" s="202" t="s">
        <v>916</v>
      </c>
      <c r="D741" s="203"/>
      <c r="E741" s="57">
        <v>10.5</v>
      </c>
      <c r="F741" s="63"/>
      <c r="G741" s="161">
        <f t="shared" si="11"/>
        <v>0</v>
      </c>
    </row>
    <row r="742" spans="1:7" ht="21.2" customHeight="1" x14ac:dyDescent="0.25">
      <c r="A742" s="184">
        <v>9780744085426</v>
      </c>
      <c r="B742" s="201" t="s">
        <v>995</v>
      </c>
      <c r="C742" s="202" t="s">
        <v>916</v>
      </c>
      <c r="D742" s="203"/>
      <c r="E742" s="57">
        <v>20.75</v>
      </c>
      <c r="F742" s="63"/>
      <c r="G742" s="161">
        <f t="shared" si="11"/>
        <v>0</v>
      </c>
    </row>
    <row r="743" spans="1:7" ht="21.2" customHeight="1" x14ac:dyDescent="0.25">
      <c r="A743" s="184">
        <v>9780063236868</v>
      </c>
      <c r="B743" s="201" t="s">
        <v>233</v>
      </c>
      <c r="C743" s="202" t="s">
        <v>916</v>
      </c>
      <c r="D743" s="203"/>
      <c r="E743" s="57">
        <v>10</v>
      </c>
      <c r="F743" s="63"/>
      <c r="G743" s="161">
        <f t="shared" si="11"/>
        <v>0</v>
      </c>
    </row>
    <row r="744" spans="1:7" ht="21.2" customHeight="1" x14ac:dyDescent="0.25">
      <c r="A744" s="162">
        <v>9780063321991</v>
      </c>
      <c r="B744" s="201" t="s">
        <v>694</v>
      </c>
      <c r="C744" s="202" t="s">
        <v>916</v>
      </c>
      <c r="D744" s="203"/>
      <c r="E744" s="57">
        <v>10</v>
      </c>
      <c r="F744" s="63"/>
      <c r="G744" s="161">
        <f t="shared" si="11"/>
        <v>0</v>
      </c>
    </row>
    <row r="745" spans="1:7" ht="21.2" customHeight="1" x14ac:dyDescent="0.25">
      <c r="A745" s="162">
        <v>9781546120643</v>
      </c>
      <c r="B745" s="201" t="s">
        <v>1033</v>
      </c>
      <c r="C745" s="202" t="s">
        <v>916</v>
      </c>
      <c r="D745" s="203"/>
      <c r="E745" s="57">
        <v>19</v>
      </c>
      <c r="F745" s="63"/>
      <c r="G745" s="161">
        <f t="shared" si="11"/>
        <v>0</v>
      </c>
    </row>
    <row r="746" spans="1:7" ht="21.2" customHeight="1" x14ac:dyDescent="0.25">
      <c r="A746" s="162">
        <v>9781338893083</v>
      </c>
      <c r="B746" s="201" t="s">
        <v>994</v>
      </c>
      <c r="C746" s="202" t="s">
        <v>916</v>
      </c>
      <c r="D746" s="203"/>
      <c r="E746" s="57">
        <v>13.5</v>
      </c>
      <c r="F746" s="63"/>
      <c r="G746" s="161">
        <f t="shared" si="11"/>
        <v>0</v>
      </c>
    </row>
    <row r="747" spans="1:7" ht="21.2" customHeight="1" x14ac:dyDescent="0.25">
      <c r="A747" s="162">
        <v>9781338847512</v>
      </c>
      <c r="B747" s="201" t="s">
        <v>360</v>
      </c>
      <c r="C747" s="202" t="s">
        <v>916</v>
      </c>
      <c r="D747" s="203"/>
      <c r="E747" s="57">
        <v>17.75</v>
      </c>
      <c r="F747" s="63"/>
      <c r="G747" s="161">
        <f t="shared" si="11"/>
        <v>0</v>
      </c>
    </row>
    <row r="748" spans="1:7" ht="21.2" customHeight="1" x14ac:dyDescent="0.25">
      <c r="A748" s="162">
        <v>9781339041193</v>
      </c>
      <c r="B748" s="201" t="s">
        <v>577</v>
      </c>
      <c r="C748" s="202" t="s">
        <v>916</v>
      </c>
      <c r="D748" s="203"/>
      <c r="E748" s="57">
        <v>10</v>
      </c>
      <c r="F748" s="63"/>
      <c r="G748" s="161">
        <f t="shared" si="11"/>
        <v>0</v>
      </c>
    </row>
    <row r="749" spans="1:7" ht="21.2" customHeight="1" x14ac:dyDescent="0.25">
      <c r="A749" s="162">
        <v>9781338752502</v>
      </c>
      <c r="B749" s="201" t="s">
        <v>629</v>
      </c>
      <c r="C749" s="202" t="s">
        <v>916</v>
      </c>
      <c r="D749" s="203"/>
      <c r="E749" s="57">
        <v>21</v>
      </c>
      <c r="F749" s="63"/>
      <c r="G749" s="161">
        <f t="shared" si="11"/>
        <v>0</v>
      </c>
    </row>
    <row r="750" spans="1:7" ht="21.2" customHeight="1" x14ac:dyDescent="0.25">
      <c r="A750" s="162">
        <v>9781443187701</v>
      </c>
      <c r="B750" s="201" t="s">
        <v>582</v>
      </c>
      <c r="C750" s="202" t="s">
        <v>916</v>
      </c>
      <c r="D750" s="203" t="s">
        <v>1358</v>
      </c>
      <c r="E750" s="57">
        <v>10</v>
      </c>
      <c r="F750" s="63"/>
      <c r="G750" s="161">
        <f t="shared" si="11"/>
        <v>0</v>
      </c>
    </row>
    <row r="751" spans="1:7" ht="21.2" customHeight="1" x14ac:dyDescent="0.25">
      <c r="A751" s="162">
        <v>9798887241043</v>
      </c>
      <c r="B751" s="201" t="s">
        <v>695</v>
      </c>
      <c r="C751" s="202" t="s">
        <v>916</v>
      </c>
      <c r="D751" s="203"/>
      <c r="E751" s="57">
        <v>21</v>
      </c>
      <c r="F751" s="63"/>
      <c r="G751" s="161">
        <f t="shared" si="11"/>
        <v>0</v>
      </c>
    </row>
    <row r="752" spans="1:7" ht="21.2" customHeight="1" x14ac:dyDescent="0.25">
      <c r="A752" s="162">
        <v>9781338849325</v>
      </c>
      <c r="B752" s="201" t="s">
        <v>1138</v>
      </c>
      <c r="C752" s="202" t="s">
        <v>916</v>
      </c>
      <c r="D752" s="203"/>
      <c r="E752" s="57">
        <v>21</v>
      </c>
      <c r="F752" s="63"/>
      <c r="G752" s="161">
        <f t="shared" si="11"/>
        <v>0</v>
      </c>
    </row>
    <row r="753" spans="1:7" ht="21.2" customHeight="1" x14ac:dyDescent="0.25">
      <c r="A753" s="162">
        <v>9781804536513</v>
      </c>
      <c r="B753" s="201" t="s">
        <v>1028</v>
      </c>
      <c r="C753" s="202" t="s">
        <v>916</v>
      </c>
      <c r="D753" s="203"/>
      <c r="E753" s="57">
        <v>10.5</v>
      </c>
      <c r="F753" s="63"/>
      <c r="G753" s="161">
        <f t="shared" si="11"/>
        <v>0</v>
      </c>
    </row>
    <row r="754" spans="1:7" ht="21.2" customHeight="1" x14ac:dyDescent="0.25">
      <c r="A754" s="162">
        <v>9781338887235</v>
      </c>
      <c r="B754" s="201" t="s">
        <v>1149</v>
      </c>
      <c r="C754" s="202" t="s">
        <v>916</v>
      </c>
      <c r="D754" s="203"/>
      <c r="E754" s="57">
        <v>10</v>
      </c>
      <c r="F754" s="63"/>
      <c r="G754" s="161">
        <f t="shared" si="11"/>
        <v>0</v>
      </c>
    </row>
    <row r="755" spans="1:7" ht="21.2" customHeight="1" x14ac:dyDescent="0.25">
      <c r="A755" s="162">
        <v>9781421588643</v>
      </c>
      <c r="B755" s="201" t="s">
        <v>727</v>
      </c>
      <c r="C755" s="202" t="s">
        <v>916</v>
      </c>
      <c r="D755" s="203"/>
      <c r="E755" s="57">
        <v>21</v>
      </c>
      <c r="F755" s="63"/>
      <c r="G755" s="161">
        <f t="shared" si="11"/>
        <v>0</v>
      </c>
    </row>
    <row r="756" spans="1:7" ht="21.2" customHeight="1" x14ac:dyDescent="0.25">
      <c r="A756" s="162">
        <v>9781443198011</v>
      </c>
      <c r="B756" s="201" t="s">
        <v>361</v>
      </c>
      <c r="C756" s="202" t="s">
        <v>916</v>
      </c>
      <c r="D756" s="203" t="s">
        <v>1358</v>
      </c>
      <c r="E756" s="57">
        <v>10</v>
      </c>
      <c r="F756" s="63"/>
      <c r="G756" s="161">
        <f t="shared" si="11"/>
        <v>0</v>
      </c>
    </row>
    <row r="757" spans="1:7" ht="21.2" customHeight="1" x14ac:dyDescent="0.25">
      <c r="A757" s="162">
        <v>9781839352140</v>
      </c>
      <c r="B757" s="201" t="s">
        <v>991</v>
      </c>
      <c r="C757" s="202" t="s">
        <v>916</v>
      </c>
      <c r="D757" s="203"/>
      <c r="E757" s="57">
        <v>13.5</v>
      </c>
      <c r="F757" s="63"/>
      <c r="G757" s="161">
        <f t="shared" si="11"/>
        <v>0</v>
      </c>
    </row>
    <row r="758" spans="1:7" ht="21.2" customHeight="1" x14ac:dyDescent="0.25">
      <c r="A758" s="162">
        <v>9781956403909</v>
      </c>
      <c r="B758" s="201" t="s">
        <v>1036</v>
      </c>
      <c r="C758" s="202" t="s">
        <v>916</v>
      </c>
      <c r="D758" s="203"/>
      <c r="E758" s="57">
        <v>13.5</v>
      </c>
      <c r="F758" s="63"/>
      <c r="G758" s="161">
        <f t="shared" si="11"/>
        <v>0</v>
      </c>
    </row>
    <row r="759" spans="1:7" ht="21.2" customHeight="1" x14ac:dyDescent="0.25">
      <c r="A759" s="162">
        <v>9780593224465</v>
      </c>
      <c r="B759" s="201" t="s">
        <v>97</v>
      </c>
      <c r="C759" s="202" t="s">
        <v>916</v>
      </c>
      <c r="D759" s="203"/>
      <c r="E759" s="57">
        <v>11</v>
      </c>
      <c r="F759" s="63"/>
      <c r="G759" s="161">
        <f t="shared" si="11"/>
        <v>0</v>
      </c>
    </row>
    <row r="760" spans="1:7" ht="21.2" customHeight="1" x14ac:dyDescent="0.25">
      <c r="A760" s="162">
        <v>9780593225707</v>
      </c>
      <c r="B760" s="201" t="s">
        <v>471</v>
      </c>
      <c r="C760" s="202" t="s">
        <v>916</v>
      </c>
      <c r="D760" s="203"/>
      <c r="E760" s="57">
        <v>7.25</v>
      </c>
      <c r="F760" s="63"/>
      <c r="G760" s="161">
        <f t="shared" si="11"/>
        <v>0</v>
      </c>
    </row>
    <row r="761" spans="1:7" ht="21.2" customHeight="1" x14ac:dyDescent="0.25">
      <c r="A761" s="162">
        <v>9781338730920</v>
      </c>
      <c r="B761" s="201" t="s">
        <v>633</v>
      </c>
      <c r="C761" s="202" t="s">
        <v>916</v>
      </c>
      <c r="D761" s="203"/>
      <c r="E761" s="57">
        <v>17.75</v>
      </c>
      <c r="F761" s="63"/>
      <c r="G761" s="161">
        <f t="shared" si="11"/>
        <v>0</v>
      </c>
    </row>
    <row r="762" spans="1:7" ht="21.2" customHeight="1" x14ac:dyDescent="0.25">
      <c r="A762" s="162">
        <v>9781338732399</v>
      </c>
      <c r="B762" s="201" t="s">
        <v>359</v>
      </c>
      <c r="C762" s="202" t="s">
        <v>916</v>
      </c>
      <c r="D762" s="203"/>
      <c r="E762" s="57">
        <v>9</v>
      </c>
      <c r="F762" s="63"/>
      <c r="G762" s="161">
        <f t="shared" si="11"/>
        <v>0</v>
      </c>
    </row>
    <row r="763" spans="1:7" ht="21.2" customHeight="1" x14ac:dyDescent="0.25">
      <c r="A763" s="162">
        <v>9781534421622</v>
      </c>
      <c r="B763" s="201" t="s">
        <v>238</v>
      </c>
      <c r="C763" s="202" t="s">
        <v>922</v>
      </c>
      <c r="D763" s="203"/>
      <c r="E763" s="57">
        <v>10</v>
      </c>
      <c r="F763" s="63"/>
      <c r="G763" s="161">
        <f t="shared" si="11"/>
        <v>0</v>
      </c>
    </row>
    <row r="764" spans="1:7" ht="21.2" customHeight="1" x14ac:dyDescent="0.25">
      <c r="A764" s="162">
        <v>9781443189613</v>
      </c>
      <c r="B764" s="201" t="s">
        <v>235</v>
      </c>
      <c r="C764" s="202" t="s">
        <v>922</v>
      </c>
      <c r="D764" s="203" t="s">
        <v>1358</v>
      </c>
      <c r="E764" s="57">
        <v>9.25</v>
      </c>
      <c r="F764" s="63"/>
      <c r="G764" s="161">
        <f t="shared" si="11"/>
        <v>0</v>
      </c>
    </row>
    <row r="765" spans="1:7" ht="21.2" customHeight="1" x14ac:dyDescent="0.25">
      <c r="A765" s="162">
        <v>9781338813111</v>
      </c>
      <c r="B765" s="201" t="s">
        <v>237</v>
      </c>
      <c r="C765" s="202" t="s">
        <v>922</v>
      </c>
      <c r="D765" s="203"/>
      <c r="E765" s="57">
        <v>10</v>
      </c>
      <c r="F765" s="63"/>
      <c r="G765" s="161">
        <f t="shared" si="11"/>
        <v>0</v>
      </c>
    </row>
    <row r="766" spans="1:7" ht="21.2" customHeight="1" x14ac:dyDescent="0.25">
      <c r="A766" s="162">
        <v>9781338045802</v>
      </c>
      <c r="B766" s="201" t="s">
        <v>364</v>
      </c>
      <c r="C766" s="202" t="s">
        <v>922</v>
      </c>
      <c r="D766" s="203"/>
      <c r="E766" s="57">
        <v>10</v>
      </c>
      <c r="F766" s="63"/>
      <c r="G766" s="161">
        <f t="shared" si="11"/>
        <v>0</v>
      </c>
    </row>
    <row r="767" spans="1:7" ht="21.2" customHeight="1" x14ac:dyDescent="0.25">
      <c r="A767" s="162">
        <v>9781338159356</v>
      </c>
      <c r="B767" s="201" t="s">
        <v>362</v>
      </c>
      <c r="C767" s="202" t="s">
        <v>922</v>
      </c>
      <c r="D767" s="203"/>
      <c r="E767" s="57">
        <v>10.25</v>
      </c>
      <c r="F767" s="63"/>
      <c r="G767" s="161">
        <f t="shared" si="11"/>
        <v>0</v>
      </c>
    </row>
    <row r="768" spans="1:7" ht="21.2" customHeight="1" x14ac:dyDescent="0.25">
      <c r="A768" s="162">
        <v>9781974740871</v>
      </c>
      <c r="B768" s="201" t="s">
        <v>630</v>
      </c>
      <c r="C768" s="202" t="s">
        <v>922</v>
      </c>
      <c r="D768" s="203"/>
      <c r="E768" s="57">
        <v>16.75</v>
      </c>
      <c r="F768" s="63"/>
      <c r="G768" s="161">
        <f t="shared" si="11"/>
        <v>0</v>
      </c>
    </row>
    <row r="769" spans="1:7" ht="21.2" customHeight="1" x14ac:dyDescent="0.25">
      <c r="A769" s="162">
        <v>9781338115130</v>
      </c>
      <c r="B769" s="201" t="s">
        <v>363</v>
      </c>
      <c r="C769" s="202" t="s">
        <v>922</v>
      </c>
      <c r="D769" s="203"/>
      <c r="E769" s="57">
        <v>17.75</v>
      </c>
      <c r="F769" s="63"/>
      <c r="G769" s="161">
        <f t="shared" si="11"/>
        <v>0</v>
      </c>
    </row>
    <row r="770" spans="1:7" ht="21.2" customHeight="1" x14ac:dyDescent="0.25">
      <c r="A770" s="162">
        <v>9781338803204</v>
      </c>
      <c r="B770" s="201" t="s">
        <v>234</v>
      </c>
      <c r="C770" s="202" t="s">
        <v>922</v>
      </c>
      <c r="D770" s="203"/>
      <c r="E770" s="57">
        <v>10</v>
      </c>
      <c r="F770" s="63"/>
      <c r="G770" s="161">
        <f t="shared" si="11"/>
        <v>0</v>
      </c>
    </row>
    <row r="771" spans="1:7" ht="21.2" customHeight="1" x14ac:dyDescent="0.25">
      <c r="A771" s="162">
        <v>9781338648034</v>
      </c>
      <c r="B771" s="201" t="s">
        <v>257</v>
      </c>
      <c r="C771" s="202" t="s">
        <v>932</v>
      </c>
      <c r="D771" s="203"/>
      <c r="E771" s="57">
        <v>17</v>
      </c>
      <c r="F771" s="63"/>
      <c r="G771" s="161">
        <f t="shared" si="11"/>
        <v>0</v>
      </c>
    </row>
    <row r="772" spans="1:7" ht="21.2" customHeight="1" x14ac:dyDescent="0.25">
      <c r="A772" s="162">
        <v>9781338863505</v>
      </c>
      <c r="B772" s="201" t="s">
        <v>240</v>
      </c>
      <c r="C772" s="202" t="s">
        <v>932</v>
      </c>
      <c r="D772" s="203"/>
      <c r="E772" s="57">
        <v>10</v>
      </c>
      <c r="F772" s="63"/>
      <c r="G772" s="161">
        <f t="shared" si="11"/>
        <v>0</v>
      </c>
    </row>
    <row r="773" spans="1:7" ht="21.2" customHeight="1" x14ac:dyDescent="0.25">
      <c r="A773" s="162">
        <v>9781546175575</v>
      </c>
      <c r="B773" s="201" t="s">
        <v>1041</v>
      </c>
      <c r="C773" s="202" t="s">
        <v>918</v>
      </c>
      <c r="D773" s="203"/>
      <c r="E773" s="57">
        <v>9.25</v>
      </c>
      <c r="F773" s="63"/>
      <c r="G773" s="161">
        <f t="shared" si="11"/>
        <v>0</v>
      </c>
    </row>
    <row r="774" spans="1:7" ht="21.2" customHeight="1" x14ac:dyDescent="0.25">
      <c r="A774" s="162">
        <v>9781506747040</v>
      </c>
      <c r="B774" s="201" t="s">
        <v>1153</v>
      </c>
      <c r="C774" s="202" t="s">
        <v>918</v>
      </c>
      <c r="D774" s="203"/>
      <c r="E774" s="57">
        <v>17.75</v>
      </c>
      <c r="F774" s="63"/>
      <c r="G774" s="161">
        <f t="shared" si="11"/>
        <v>0</v>
      </c>
    </row>
    <row r="775" spans="1:7" ht="21.2" customHeight="1" x14ac:dyDescent="0.25">
      <c r="A775" s="162">
        <v>9781338713572</v>
      </c>
      <c r="B775" s="201" t="s">
        <v>41</v>
      </c>
      <c r="C775" s="202" t="s">
        <v>918</v>
      </c>
      <c r="D775" s="203"/>
      <c r="E775" s="57">
        <v>15</v>
      </c>
      <c r="F775" s="63"/>
      <c r="G775" s="161">
        <f t="shared" si="11"/>
        <v>0</v>
      </c>
    </row>
    <row r="776" spans="1:7" ht="21.2" customHeight="1" x14ac:dyDescent="0.25">
      <c r="A776" s="162">
        <v>9781338790245</v>
      </c>
      <c r="B776" s="201" t="s">
        <v>1168</v>
      </c>
      <c r="C776" s="202" t="s">
        <v>918</v>
      </c>
      <c r="D776" s="203"/>
      <c r="E776" s="57">
        <v>20.75</v>
      </c>
      <c r="F776" s="63"/>
      <c r="G776" s="161">
        <f t="shared" si="11"/>
        <v>0</v>
      </c>
    </row>
    <row r="777" spans="1:7" ht="21.2" customHeight="1" x14ac:dyDescent="0.25">
      <c r="A777" s="162">
        <v>9781338893205</v>
      </c>
      <c r="B777" s="201" t="s">
        <v>1152</v>
      </c>
      <c r="C777" s="202" t="s">
        <v>918</v>
      </c>
      <c r="D777" s="203"/>
      <c r="E777" s="57">
        <v>21</v>
      </c>
      <c r="F777" s="63"/>
      <c r="G777" s="161">
        <f t="shared" ref="G777:G840" si="12">+F777*E777</f>
        <v>0</v>
      </c>
    </row>
    <row r="778" spans="1:7" ht="21.2" customHeight="1" x14ac:dyDescent="0.25">
      <c r="A778" s="162">
        <v>9781546120391</v>
      </c>
      <c r="B778" s="201" t="s">
        <v>1027</v>
      </c>
      <c r="C778" s="202" t="s">
        <v>918</v>
      </c>
      <c r="D778" s="203"/>
      <c r="E778" s="57">
        <v>17</v>
      </c>
      <c r="F778" s="63"/>
      <c r="G778" s="161">
        <f t="shared" si="12"/>
        <v>0</v>
      </c>
    </row>
    <row r="779" spans="1:7" ht="21.2" customHeight="1" x14ac:dyDescent="0.25">
      <c r="A779" s="162">
        <v>9781338603088</v>
      </c>
      <c r="B779" s="201" t="s">
        <v>1107</v>
      </c>
      <c r="C779" s="202" t="s">
        <v>918</v>
      </c>
      <c r="D779" s="203"/>
      <c r="E779" s="57">
        <v>10.5</v>
      </c>
      <c r="F779" s="63"/>
      <c r="G779" s="161">
        <f t="shared" si="12"/>
        <v>0</v>
      </c>
    </row>
    <row r="780" spans="1:7" ht="21.2" customHeight="1" x14ac:dyDescent="0.25">
      <c r="A780" s="162">
        <v>9781546109419</v>
      </c>
      <c r="B780" s="201" t="s">
        <v>1176</v>
      </c>
      <c r="C780" s="202" t="s">
        <v>918</v>
      </c>
      <c r="D780" s="203"/>
      <c r="E780" s="57">
        <v>19</v>
      </c>
      <c r="F780" s="63"/>
      <c r="G780" s="161">
        <f t="shared" si="12"/>
        <v>0</v>
      </c>
    </row>
    <row r="781" spans="1:7" ht="21.2" customHeight="1" x14ac:dyDescent="0.25">
      <c r="A781" s="162">
        <v>9781338879391</v>
      </c>
      <c r="B781" s="201" t="s">
        <v>1146</v>
      </c>
      <c r="C781" s="202" t="s">
        <v>918</v>
      </c>
      <c r="D781" s="203"/>
      <c r="E781" s="57">
        <v>17.75</v>
      </c>
      <c r="F781" s="63"/>
      <c r="G781" s="161">
        <f t="shared" si="12"/>
        <v>0</v>
      </c>
    </row>
    <row r="782" spans="1:7" ht="21.2" customHeight="1" x14ac:dyDescent="0.25">
      <c r="A782" s="162">
        <v>9781896764559</v>
      </c>
      <c r="B782" s="201" t="s">
        <v>242</v>
      </c>
      <c r="C782" s="202" t="s">
        <v>918</v>
      </c>
      <c r="D782" s="203" t="s">
        <v>1358</v>
      </c>
      <c r="E782" s="57">
        <v>15</v>
      </c>
      <c r="F782" s="63"/>
      <c r="G782" s="161">
        <f t="shared" si="12"/>
        <v>0</v>
      </c>
    </row>
    <row r="783" spans="1:7" ht="21.2" customHeight="1" x14ac:dyDescent="0.25">
      <c r="A783" s="162">
        <v>9781443187534</v>
      </c>
      <c r="B783" s="201" t="s">
        <v>203</v>
      </c>
      <c r="C783" s="202" t="s">
        <v>918</v>
      </c>
      <c r="D783" s="203" t="s">
        <v>1358</v>
      </c>
      <c r="E783" s="57">
        <v>10</v>
      </c>
      <c r="F783" s="63"/>
      <c r="G783" s="161">
        <f t="shared" si="12"/>
        <v>0</v>
      </c>
    </row>
    <row r="784" spans="1:7" ht="21.2" customHeight="1" x14ac:dyDescent="0.25">
      <c r="A784" s="162">
        <v>9781443195812</v>
      </c>
      <c r="B784" s="201" t="s">
        <v>651</v>
      </c>
      <c r="C784" s="202" t="s">
        <v>918</v>
      </c>
      <c r="D784" s="203" t="s">
        <v>1358</v>
      </c>
      <c r="E784" s="57">
        <v>10.5</v>
      </c>
      <c r="F784" s="63"/>
      <c r="G784" s="161">
        <f t="shared" si="12"/>
        <v>0</v>
      </c>
    </row>
    <row r="785" spans="1:7" ht="21.2" customHeight="1" x14ac:dyDescent="0.25">
      <c r="A785" s="162">
        <v>9781443197069</v>
      </c>
      <c r="B785" s="201" t="s">
        <v>1100</v>
      </c>
      <c r="C785" s="202" t="s">
        <v>918</v>
      </c>
      <c r="D785" s="203" t="s">
        <v>1358</v>
      </c>
      <c r="E785" s="57">
        <v>11.5</v>
      </c>
      <c r="F785" s="63"/>
      <c r="G785" s="161">
        <f t="shared" si="12"/>
        <v>0</v>
      </c>
    </row>
    <row r="786" spans="1:7" ht="21.2" customHeight="1" x14ac:dyDescent="0.25">
      <c r="A786" s="162">
        <v>9781338859348</v>
      </c>
      <c r="B786" s="201" t="s">
        <v>367</v>
      </c>
      <c r="C786" s="202" t="s">
        <v>918</v>
      </c>
      <c r="D786" s="203"/>
      <c r="E786" s="57">
        <v>10</v>
      </c>
      <c r="F786" s="63"/>
      <c r="G786" s="161">
        <f t="shared" si="12"/>
        <v>0</v>
      </c>
    </row>
    <row r="787" spans="1:7" ht="21.2" customHeight="1" x14ac:dyDescent="0.25">
      <c r="A787" s="162">
        <v>9781338861495</v>
      </c>
      <c r="B787" s="201" t="s">
        <v>470</v>
      </c>
      <c r="C787" s="202" t="s">
        <v>918</v>
      </c>
      <c r="D787" s="203"/>
      <c r="E787" s="57">
        <v>10</v>
      </c>
      <c r="F787" s="63"/>
      <c r="G787" s="161">
        <f t="shared" si="12"/>
        <v>0</v>
      </c>
    </row>
    <row r="788" spans="1:7" ht="21.2" customHeight="1" x14ac:dyDescent="0.25">
      <c r="A788" s="162">
        <v>9781546122722</v>
      </c>
      <c r="B788" s="201" t="s">
        <v>1037</v>
      </c>
      <c r="C788" s="202" t="s">
        <v>918</v>
      </c>
      <c r="D788" s="203"/>
      <c r="E788" s="57">
        <v>10</v>
      </c>
      <c r="F788" s="63"/>
      <c r="G788" s="161">
        <f t="shared" si="12"/>
        <v>0</v>
      </c>
    </row>
    <row r="789" spans="1:7" ht="21.2" customHeight="1" x14ac:dyDescent="0.25">
      <c r="A789" s="162">
        <v>9781338715422</v>
      </c>
      <c r="B789" s="201" t="s">
        <v>369</v>
      </c>
      <c r="C789" s="202" t="s">
        <v>918</v>
      </c>
      <c r="D789" s="203"/>
      <c r="E789" s="57">
        <v>10</v>
      </c>
      <c r="F789" s="63"/>
      <c r="G789" s="161">
        <f t="shared" si="12"/>
        <v>0</v>
      </c>
    </row>
    <row r="790" spans="1:7" ht="21.2" customHeight="1" x14ac:dyDescent="0.25">
      <c r="A790" s="162">
        <v>9780744065190</v>
      </c>
      <c r="B790" s="201" t="s">
        <v>229</v>
      </c>
      <c r="C790" s="202" t="s">
        <v>918</v>
      </c>
      <c r="D790" s="203"/>
      <c r="E790" s="57">
        <v>10</v>
      </c>
      <c r="F790" s="63"/>
      <c r="G790" s="161">
        <f t="shared" si="12"/>
        <v>0</v>
      </c>
    </row>
    <row r="791" spans="1:7" ht="21.2" customHeight="1" x14ac:dyDescent="0.25">
      <c r="A791" s="162">
        <v>9781339041391</v>
      </c>
      <c r="B791" s="201" t="s">
        <v>628</v>
      </c>
      <c r="C791" s="202" t="s">
        <v>918</v>
      </c>
      <c r="D791" s="203"/>
      <c r="E791" s="57">
        <v>19</v>
      </c>
      <c r="F791" s="63"/>
      <c r="G791" s="161">
        <f t="shared" si="12"/>
        <v>0</v>
      </c>
    </row>
    <row r="792" spans="1:7" ht="21.2" customHeight="1" x14ac:dyDescent="0.25">
      <c r="A792" s="162">
        <v>9781506731179</v>
      </c>
      <c r="B792" s="201" t="s">
        <v>205</v>
      </c>
      <c r="C792" s="202" t="s">
        <v>918</v>
      </c>
      <c r="D792" s="203"/>
      <c r="E792" s="57">
        <v>12</v>
      </c>
      <c r="F792" s="63"/>
      <c r="G792" s="161">
        <f t="shared" si="12"/>
        <v>0</v>
      </c>
    </row>
    <row r="793" spans="1:7" ht="21.2" customHeight="1" x14ac:dyDescent="0.25">
      <c r="A793" s="162">
        <v>9781338840315</v>
      </c>
      <c r="B793" s="201" t="s">
        <v>1105</v>
      </c>
      <c r="C793" s="202" t="s">
        <v>918</v>
      </c>
      <c r="D793" s="203"/>
      <c r="E793" s="57">
        <v>10.5</v>
      </c>
      <c r="F793" s="63"/>
      <c r="G793" s="161">
        <f t="shared" si="12"/>
        <v>0</v>
      </c>
    </row>
    <row r="794" spans="1:7" ht="21.2" customHeight="1" x14ac:dyDescent="0.25">
      <c r="A794" s="162">
        <v>9781338348569</v>
      </c>
      <c r="B794" s="201" t="s">
        <v>365</v>
      </c>
      <c r="C794" s="202" t="s">
        <v>918</v>
      </c>
      <c r="D794" s="203"/>
      <c r="E794" s="57">
        <v>12.5</v>
      </c>
      <c r="F794" s="63"/>
      <c r="G794" s="161">
        <f t="shared" si="12"/>
        <v>0</v>
      </c>
    </row>
    <row r="795" spans="1:7" ht="21.2" customHeight="1" x14ac:dyDescent="0.25">
      <c r="A795" s="162">
        <v>9781546178682</v>
      </c>
      <c r="B795" s="201" t="s">
        <v>1098</v>
      </c>
      <c r="C795" s="202" t="s">
        <v>918</v>
      </c>
      <c r="D795" s="203"/>
      <c r="E795" s="57">
        <v>10.5</v>
      </c>
      <c r="F795" s="63"/>
      <c r="G795" s="161">
        <f t="shared" si="12"/>
        <v>0</v>
      </c>
    </row>
    <row r="796" spans="1:7" ht="21.2" customHeight="1" x14ac:dyDescent="0.25">
      <c r="A796" s="162">
        <v>9781338746730</v>
      </c>
      <c r="B796" s="201" t="s">
        <v>1097</v>
      </c>
      <c r="C796" s="202" t="s">
        <v>918</v>
      </c>
      <c r="D796" s="203"/>
      <c r="E796" s="57">
        <v>10.5</v>
      </c>
      <c r="F796" s="63"/>
      <c r="G796" s="161">
        <f t="shared" si="12"/>
        <v>0</v>
      </c>
    </row>
    <row r="797" spans="1:7" ht="21.2" customHeight="1" x14ac:dyDescent="0.25">
      <c r="A797" s="162">
        <v>9781338833720</v>
      </c>
      <c r="B797" s="201" t="s">
        <v>580</v>
      </c>
      <c r="C797" s="202" t="s">
        <v>918</v>
      </c>
      <c r="D797" s="203"/>
      <c r="E797" s="57">
        <v>10</v>
      </c>
      <c r="F797" s="63"/>
      <c r="G797" s="161">
        <f t="shared" si="12"/>
        <v>0</v>
      </c>
    </row>
    <row r="798" spans="1:7" ht="21.2" customHeight="1" x14ac:dyDescent="0.25">
      <c r="A798" s="162">
        <v>9781339006444</v>
      </c>
      <c r="B798" s="201" t="s">
        <v>368</v>
      </c>
      <c r="C798" s="202" t="s">
        <v>918</v>
      </c>
      <c r="D798" s="203"/>
      <c r="E798" s="57">
        <v>10</v>
      </c>
      <c r="F798" s="63"/>
      <c r="G798" s="161">
        <f t="shared" si="12"/>
        <v>0</v>
      </c>
    </row>
    <row r="799" spans="1:7" ht="21.2" customHeight="1" x14ac:dyDescent="0.25">
      <c r="A799" s="162">
        <v>9780593382462</v>
      </c>
      <c r="B799" s="201" t="s">
        <v>1143</v>
      </c>
      <c r="C799" s="202" t="s">
        <v>918</v>
      </c>
      <c r="D799" s="203"/>
      <c r="E799" s="57">
        <v>14.5</v>
      </c>
      <c r="F799" s="63"/>
      <c r="G799" s="161">
        <f t="shared" si="12"/>
        <v>0</v>
      </c>
    </row>
    <row r="800" spans="1:7" ht="21.2" customHeight="1" x14ac:dyDescent="0.25">
      <c r="A800" s="162">
        <v>9781339046976</v>
      </c>
      <c r="B800" s="201" t="s">
        <v>1148</v>
      </c>
      <c r="C800" s="202" t="s">
        <v>918</v>
      </c>
      <c r="D800" s="203"/>
      <c r="E800" s="57">
        <v>17.75</v>
      </c>
      <c r="F800" s="63"/>
      <c r="G800" s="161">
        <f t="shared" si="12"/>
        <v>0</v>
      </c>
    </row>
    <row r="801" spans="1:7" ht="21.2" customHeight="1" x14ac:dyDescent="0.25">
      <c r="A801" s="162">
        <v>9781338741315</v>
      </c>
      <c r="B801" s="201" t="s">
        <v>1137</v>
      </c>
      <c r="C801" s="202" t="s">
        <v>918</v>
      </c>
      <c r="D801" s="203"/>
      <c r="E801" s="57">
        <v>17.75</v>
      </c>
      <c r="F801" s="63"/>
      <c r="G801" s="161">
        <f t="shared" si="12"/>
        <v>0</v>
      </c>
    </row>
    <row r="802" spans="1:7" ht="21.2" customHeight="1" x14ac:dyDescent="0.25">
      <c r="A802" s="162">
        <v>9781338568936</v>
      </c>
      <c r="B802" s="201" t="s">
        <v>468</v>
      </c>
      <c r="C802" s="202" t="s">
        <v>918</v>
      </c>
      <c r="D802" s="203"/>
      <c r="E802" s="57">
        <v>16.75</v>
      </c>
      <c r="F802" s="63"/>
      <c r="G802" s="161">
        <f t="shared" si="12"/>
        <v>0</v>
      </c>
    </row>
    <row r="803" spans="1:7" ht="21.2" customHeight="1" x14ac:dyDescent="0.25">
      <c r="A803" s="162">
        <v>9781443133432</v>
      </c>
      <c r="B803" s="201" t="s">
        <v>98</v>
      </c>
      <c r="C803" s="202" t="s">
        <v>918</v>
      </c>
      <c r="D803" s="203" t="s">
        <v>1358</v>
      </c>
      <c r="E803" s="57">
        <v>10</v>
      </c>
      <c r="F803" s="63"/>
      <c r="G803" s="161">
        <f t="shared" si="12"/>
        <v>0</v>
      </c>
    </row>
    <row r="804" spans="1:7" ht="21.2" customHeight="1" x14ac:dyDescent="0.25">
      <c r="A804" s="162">
        <v>9781039706576</v>
      </c>
      <c r="B804" s="201" t="s">
        <v>1102</v>
      </c>
      <c r="C804" s="202" t="s">
        <v>918</v>
      </c>
      <c r="D804" s="203" t="s">
        <v>1358</v>
      </c>
      <c r="E804" s="57">
        <v>12.5</v>
      </c>
      <c r="F804" s="63"/>
      <c r="G804" s="161">
        <f t="shared" si="12"/>
        <v>0</v>
      </c>
    </row>
    <row r="805" spans="1:7" ht="21.2" customHeight="1" x14ac:dyDescent="0.25">
      <c r="A805" s="162">
        <v>9781497206861</v>
      </c>
      <c r="B805" s="201" t="s">
        <v>1170</v>
      </c>
      <c r="C805" s="202" t="s">
        <v>918</v>
      </c>
      <c r="D805" s="203"/>
      <c r="E805" s="57">
        <v>20</v>
      </c>
      <c r="F805" s="63"/>
      <c r="G805" s="161">
        <f t="shared" si="12"/>
        <v>0</v>
      </c>
    </row>
    <row r="806" spans="1:7" ht="21.2" customHeight="1" x14ac:dyDescent="0.25">
      <c r="A806" s="162">
        <v>9781338305708</v>
      </c>
      <c r="B806" s="201" t="s">
        <v>1109</v>
      </c>
      <c r="C806" s="202" t="s">
        <v>918</v>
      </c>
      <c r="D806" s="203"/>
      <c r="E806" s="57">
        <v>17.75</v>
      </c>
      <c r="F806" s="63"/>
      <c r="G806" s="161">
        <f t="shared" si="12"/>
        <v>0</v>
      </c>
    </row>
    <row r="807" spans="1:7" ht="21.2" customHeight="1" x14ac:dyDescent="0.25">
      <c r="A807" s="162">
        <v>9781338730302</v>
      </c>
      <c r="B807" s="201" t="s">
        <v>99</v>
      </c>
      <c r="C807" s="202" t="s">
        <v>918</v>
      </c>
      <c r="D807" s="203"/>
      <c r="E807" s="57">
        <v>12</v>
      </c>
      <c r="F807" s="63"/>
      <c r="G807" s="161">
        <f t="shared" si="12"/>
        <v>0</v>
      </c>
    </row>
    <row r="808" spans="1:7" ht="21.2" customHeight="1" x14ac:dyDescent="0.25">
      <c r="A808" s="162">
        <v>9781443196079</v>
      </c>
      <c r="B808" s="201" t="s">
        <v>243</v>
      </c>
      <c r="C808" s="202" t="s">
        <v>918</v>
      </c>
      <c r="D808" s="203" t="s">
        <v>1358</v>
      </c>
      <c r="E808" s="57">
        <v>11.5</v>
      </c>
      <c r="F808" s="63"/>
      <c r="G808" s="161">
        <f t="shared" si="12"/>
        <v>0</v>
      </c>
    </row>
    <row r="809" spans="1:7" ht="21.2" customHeight="1" x14ac:dyDescent="0.25">
      <c r="A809" s="162">
        <v>9781443175135</v>
      </c>
      <c r="B809" s="201" t="s">
        <v>47</v>
      </c>
      <c r="C809" s="202" t="s">
        <v>918</v>
      </c>
      <c r="D809" s="203" t="s">
        <v>1358</v>
      </c>
      <c r="E809" s="57">
        <v>9</v>
      </c>
      <c r="F809" s="63"/>
      <c r="G809" s="161">
        <f t="shared" si="12"/>
        <v>0</v>
      </c>
    </row>
    <row r="810" spans="1:7" ht="21.2" customHeight="1" x14ac:dyDescent="0.25">
      <c r="A810" s="162">
        <v>9781339039558</v>
      </c>
      <c r="B810" s="201" t="s">
        <v>670</v>
      </c>
      <c r="C810" s="202" t="s">
        <v>918</v>
      </c>
      <c r="D810" s="203"/>
      <c r="E810" s="57">
        <v>13</v>
      </c>
      <c r="F810" s="63"/>
      <c r="G810" s="161">
        <f t="shared" si="12"/>
        <v>0</v>
      </c>
    </row>
    <row r="811" spans="1:7" ht="21.2" customHeight="1" x14ac:dyDescent="0.25">
      <c r="A811" s="162">
        <v>9781338870343</v>
      </c>
      <c r="B811" s="201" t="s">
        <v>370</v>
      </c>
      <c r="C811" s="202" t="s">
        <v>923</v>
      </c>
      <c r="D811" s="203"/>
      <c r="E811" s="57">
        <v>10</v>
      </c>
      <c r="F811" s="63"/>
      <c r="G811" s="161">
        <f t="shared" si="12"/>
        <v>0</v>
      </c>
    </row>
    <row r="812" spans="1:7" ht="21.2" customHeight="1" x14ac:dyDescent="0.25">
      <c r="A812" s="162">
        <v>9781339017464</v>
      </c>
      <c r="B812" s="201" t="s">
        <v>728</v>
      </c>
      <c r="C812" s="202" t="s">
        <v>929</v>
      </c>
      <c r="D812" s="203"/>
      <c r="E812" s="57">
        <v>10</v>
      </c>
      <c r="F812" s="63"/>
      <c r="G812" s="161">
        <f t="shared" si="12"/>
        <v>0</v>
      </c>
    </row>
    <row r="813" spans="1:7" ht="21.2" customHeight="1" x14ac:dyDescent="0.25">
      <c r="A813" s="162">
        <v>9781338893373</v>
      </c>
      <c r="B813" s="201" t="s">
        <v>1035</v>
      </c>
      <c r="C813" s="202" t="s">
        <v>929</v>
      </c>
      <c r="D813" s="203"/>
      <c r="E813" s="57">
        <v>13.5</v>
      </c>
      <c r="F813" s="63"/>
      <c r="G813" s="161">
        <f t="shared" si="12"/>
        <v>0</v>
      </c>
    </row>
    <row r="814" spans="1:7" ht="21.2" customHeight="1" x14ac:dyDescent="0.25">
      <c r="A814" s="162">
        <v>9780735266261</v>
      </c>
      <c r="B814" s="201" t="s">
        <v>100</v>
      </c>
      <c r="C814" s="202" t="s">
        <v>929</v>
      </c>
      <c r="D814" s="203" t="s">
        <v>1358</v>
      </c>
      <c r="E814" s="57">
        <v>13</v>
      </c>
      <c r="F814" s="63"/>
      <c r="G814" s="161">
        <f t="shared" si="12"/>
        <v>0</v>
      </c>
    </row>
    <row r="815" spans="1:7" ht="21.2" customHeight="1" x14ac:dyDescent="0.25">
      <c r="A815" s="162">
        <v>9781339022307</v>
      </c>
      <c r="B815" s="201" t="s">
        <v>1108</v>
      </c>
      <c r="C815" s="202" t="s">
        <v>929</v>
      </c>
      <c r="D815" s="203"/>
      <c r="E815" s="57">
        <v>10.5</v>
      </c>
      <c r="F815" s="63"/>
      <c r="G815" s="161">
        <f t="shared" si="12"/>
        <v>0</v>
      </c>
    </row>
    <row r="816" spans="1:7" ht="21.2" customHeight="1" x14ac:dyDescent="0.25">
      <c r="A816" s="162">
        <v>9781339042633</v>
      </c>
      <c r="B816" s="201" t="s">
        <v>570</v>
      </c>
      <c r="C816" s="202" t="s">
        <v>929</v>
      </c>
      <c r="D816" s="203"/>
      <c r="E816" s="57">
        <v>6</v>
      </c>
      <c r="F816" s="63"/>
      <c r="G816" s="161">
        <f t="shared" si="12"/>
        <v>0</v>
      </c>
    </row>
    <row r="817" spans="1:7" ht="21.2" customHeight="1" x14ac:dyDescent="0.25">
      <c r="A817" s="162">
        <v>9781338831955</v>
      </c>
      <c r="B817" s="201" t="s">
        <v>250</v>
      </c>
      <c r="C817" s="202" t="s">
        <v>929</v>
      </c>
      <c r="D817" s="203"/>
      <c r="E817" s="57">
        <v>10</v>
      </c>
      <c r="F817" s="63"/>
      <c r="G817" s="161">
        <f t="shared" si="12"/>
        <v>0</v>
      </c>
    </row>
    <row r="818" spans="1:7" ht="21.2" customHeight="1" x14ac:dyDescent="0.25">
      <c r="A818" s="162">
        <v>9781338851397</v>
      </c>
      <c r="B818" s="201" t="s">
        <v>669</v>
      </c>
      <c r="C818" s="202" t="s">
        <v>929</v>
      </c>
      <c r="D818" s="203"/>
      <c r="E818" s="57">
        <v>10.5</v>
      </c>
      <c r="F818" s="63"/>
      <c r="G818" s="161">
        <f t="shared" si="12"/>
        <v>0</v>
      </c>
    </row>
    <row r="819" spans="1:7" ht="21.2" customHeight="1" x14ac:dyDescent="0.25">
      <c r="A819" s="162">
        <v>9780735266186</v>
      </c>
      <c r="B819" s="201" t="s">
        <v>982</v>
      </c>
      <c r="C819" s="202" t="s">
        <v>929</v>
      </c>
      <c r="D819" s="203"/>
      <c r="E819" s="57">
        <v>13.5</v>
      </c>
      <c r="F819" s="63"/>
      <c r="G819" s="161">
        <f t="shared" si="12"/>
        <v>0</v>
      </c>
    </row>
    <row r="820" spans="1:7" ht="21.2" customHeight="1" x14ac:dyDescent="0.25">
      <c r="A820" s="162">
        <v>9781427857248</v>
      </c>
      <c r="B820" s="201" t="s">
        <v>249</v>
      </c>
      <c r="C820" s="202" t="s">
        <v>929</v>
      </c>
      <c r="D820" s="203"/>
      <c r="E820" s="57">
        <v>15.5</v>
      </c>
      <c r="F820" s="63"/>
      <c r="G820" s="161">
        <f t="shared" si="12"/>
        <v>0</v>
      </c>
    </row>
    <row r="821" spans="1:7" ht="21.2" customHeight="1" x14ac:dyDescent="0.25">
      <c r="A821" s="162">
        <v>9781443197236</v>
      </c>
      <c r="B821" s="201" t="s">
        <v>732</v>
      </c>
      <c r="C821" s="202" t="s">
        <v>929</v>
      </c>
      <c r="D821" s="203" t="s">
        <v>1358</v>
      </c>
      <c r="E821" s="57">
        <v>15.75</v>
      </c>
      <c r="F821" s="63"/>
      <c r="G821" s="161">
        <f t="shared" si="12"/>
        <v>0</v>
      </c>
    </row>
    <row r="822" spans="1:7" ht="21.2" customHeight="1" x14ac:dyDescent="0.25">
      <c r="A822" s="162">
        <v>9781546123255</v>
      </c>
      <c r="B822" s="201" t="s">
        <v>1144</v>
      </c>
      <c r="C822" s="202" t="s">
        <v>929</v>
      </c>
      <c r="D822" s="203"/>
      <c r="E822" s="57">
        <v>19.75</v>
      </c>
      <c r="F822" s="63"/>
      <c r="G822" s="161">
        <f t="shared" si="12"/>
        <v>0</v>
      </c>
    </row>
    <row r="823" spans="1:7" ht="21.2" customHeight="1" x14ac:dyDescent="0.25">
      <c r="A823" s="162">
        <v>9781338691085</v>
      </c>
      <c r="B823" s="201" t="s">
        <v>45</v>
      </c>
      <c r="C823" s="202" t="s">
        <v>929</v>
      </c>
      <c r="D823" s="203"/>
      <c r="E823" s="57">
        <v>12</v>
      </c>
      <c r="F823" s="63"/>
      <c r="G823" s="161">
        <f t="shared" si="12"/>
        <v>0</v>
      </c>
    </row>
    <row r="824" spans="1:7" ht="21.2" customHeight="1" x14ac:dyDescent="0.25">
      <c r="A824" s="162">
        <v>9781506747057</v>
      </c>
      <c r="B824" s="201" t="s">
        <v>973</v>
      </c>
      <c r="C824" s="202" t="s">
        <v>929</v>
      </c>
      <c r="D824" s="203"/>
      <c r="E824" s="57">
        <v>12.5</v>
      </c>
      <c r="F824" s="63"/>
      <c r="G824" s="161">
        <f t="shared" si="12"/>
        <v>0</v>
      </c>
    </row>
    <row r="825" spans="1:7" ht="21.2" customHeight="1" x14ac:dyDescent="0.25">
      <c r="A825" s="162">
        <v>9781546122715</v>
      </c>
      <c r="B825" s="201" t="s">
        <v>1046</v>
      </c>
      <c r="C825" s="202" t="s">
        <v>929</v>
      </c>
      <c r="D825" s="203"/>
      <c r="E825" s="57">
        <v>21</v>
      </c>
      <c r="F825" s="63"/>
      <c r="G825" s="161">
        <f t="shared" si="12"/>
        <v>0</v>
      </c>
    </row>
    <row r="826" spans="1:7" ht="21.2" customHeight="1" x14ac:dyDescent="0.25">
      <c r="A826" s="162">
        <v>9781339042671</v>
      </c>
      <c r="B826" s="201" t="s">
        <v>1104</v>
      </c>
      <c r="C826" s="202" t="s">
        <v>929</v>
      </c>
      <c r="D826" s="203"/>
      <c r="E826" s="57">
        <v>10.5</v>
      </c>
      <c r="F826" s="63"/>
      <c r="G826" s="161">
        <f t="shared" si="12"/>
        <v>0</v>
      </c>
    </row>
    <row r="827" spans="1:7" ht="21.2" customHeight="1" x14ac:dyDescent="0.25">
      <c r="A827" s="162">
        <v>9781039711785</v>
      </c>
      <c r="B827" s="201" t="s">
        <v>978</v>
      </c>
      <c r="C827" s="202" t="s">
        <v>929</v>
      </c>
      <c r="D827" s="203" t="s">
        <v>1358</v>
      </c>
      <c r="E827" s="57">
        <v>12.5</v>
      </c>
      <c r="F827" s="63"/>
      <c r="G827" s="161">
        <f t="shared" si="12"/>
        <v>0</v>
      </c>
    </row>
    <row r="828" spans="1:7" ht="21.2" customHeight="1" x14ac:dyDescent="0.25">
      <c r="A828" s="162">
        <v>9781039705647</v>
      </c>
      <c r="B828" s="201" t="s">
        <v>655</v>
      </c>
      <c r="C828" s="202" t="s">
        <v>929</v>
      </c>
      <c r="D828" s="203" t="s">
        <v>1358</v>
      </c>
      <c r="E828" s="57">
        <v>21</v>
      </c>
      <c r="F828" s="63"/>
      <c r="G828" s="161">
        <f t="shared" si="12"/>
        <v>0</v>
      </c>
    </row>
    <row r="829" spans="1:7" ht="21.2" customHeight="1" x14ac:dyDescent="0.25">
      <c r="A829" s="162">
        <v>9781339036564</v>
      </c>
      <c r="B829" s="201" t="s">
        <v>451</v>
      </c>
      <c r="C829" s="202" t="s">
        <v>929</v>
      </c>
      <c r="D829" s="203"/>
      <c r="E829" s="57">
        <v>12</v>
      </c>
      <c r="F829" s="63"/>
      <c r="G829" s="161">
        <f t="shared" si="12"/>
        <v>0</v>
      </c>
    </row>
    <row r="830" spans="1:7" ht="21.2" customHeight="1" x14ac:dyDescent="0.25">
      <c r="A830" s="162">
        <v>9781039701199</v>
      </c>
      <c r="B830" s="201" t="s">
        <v>1096</v>
      </c>
      <c r="C830" s="202" t="s">
        <v>929</v>
      </c>
      <c r="D830" s="203" t="s">
        <v>1358</v>
      </c>
      <c r="E830" s="57">
        <v>12.5</v>
      </c>
      <c r="F830" s="63"/>
      <c r="G830" s="161">
        <f t="shared" si="12"/>
        <v>0</v>
      </c>
    </row>
    <row r="831" spans="1:7" ht="21.2" customHeight="1" x14ac:dyDescent="0.25">
      <c r="A831" s="162">
        <v>9781339011240</v>
      </c>
      <c r="B831" s="201" t="s">
        <v>1103</v>
      </c>
      <c r="C831" s="202" t="s">
        <v>929</v>
      </c>
      <c r="D831" s="203"/>
      <c r="E831" s="57">
        <v>10.5</v>
      </c>
      <c r="F831" s="63"/>
      <c r="G831" s="161">
        <f t="shared" si="12"/>
        <v>0</v>
      </c>
    </row>
    <row r="832" spans="1:7" ht="21.2" customHeight="1" x14ac:dyDescent="0.25">
      <c r="A832" s="162">
        <v>9781338792447</v>
      </c>
      <c r="B832" s="201" t="s">
        <v>632</v>
      </c>
      <c r="C832" s="202" t="s">
        <v>929</v>
      </c>
      <c r="D832" s="203"/>
      <c r="E832" s="57">
        <v>17.75</v>
      </c>
      <c r="F832" s="63"/>
      <c r="G832" s="161">
        <f t="shared" si="12"/>
        <v>0</v>
      </c>
    </row>
    <row r="833" spans="1:7" ht="21.2" customHeight="1" x14ac:dyDescent="0.25">
      <c r="A833" s="162">
        <v>9781443192354</v>
      </c>
      <c r="B833" s="201" t="s">
        <v>976</v>
      </c>
      <c r="C833" s="202" t="s">
        <v>929</v>
      </c>
      <c r="D833" s="203" t="s">
        <v>1358</v>
      </c>
      <c r="E833" s="57">
        <v>17.75</v>
      </c>
      <c r="F833" s="63"/>
      <c r="G833" s="161">
        <f t="shared" si="12"/>
        <v>0</v>
      </c>
    </row>
    <row r="834" spans="1:7" ht="21.2" customHeight="1" x14ac:dyDescent="0.25">
      <c r="A834" s="162">
        <v>9781546145912</v>
      </c>
      <c r="B834" s="201" t="s">
        <v>985</v>
      </c>
      <c r="C834" s="202" t="s">
        <v>929</v>
      </c>
      <c r="D834" s="203"/>
      <c r="E834" s="57">
        <v>12.5</v>
      </c>
      <c r="F834" s="63"/>
      <c r="G834" s="161">
        <f t="shared" si="12"/>
        <v>0</v>
      </c>
    </row>
    <row r="835" spans="1:7" ht="21.2" customHeight="1" x14ac:dyDescent="0.25">
      <c r="A835" s="162">
        <v>9781338608946</v>
      </c>
      <c r="B835" s="201" t="s">
        <v>48</v>
      </c>
      <c r="C835" s="202" t="s">
        <v>929</v>
      </c>
      <c r="D835" s="203"/>
      <c r="E835" s="57">
        <v>25</v>
      </c>
      <c r="F835" s="63"/>
      <c r="G835" s="161">
        <f t="shared" si="12"/>
        <v>0</v>
      </c>
    </row>
    <row r="836" spans="1:7" ht="21.2" customHeight="1" x14ac:dyDescent="0.25">
      <c r="A836" s="162">
        <v>9781338745801</v>
      </c>
      <c r="B836" s="201" t="s">
        <v>1101</v>
      </c>
      <c r="C836" s="202" t="s">
        <v>929</v>
      </c>
      <c r="D836" s="203"/>
      <c r="E836" s="57">
        <v>12.5</v>
      </c>
      <c r="F836" s="63"/>
      <c r="G836" s="161">
        <f t="shared" si="12"/>
        <v>0</v>
      </c>
    </row>
    <row r="837" spans="1:7" ht="21.2" customHeight="1" x14ac:dyDescent="0.25">
      <c r="A837" s="162">
        <v>9781035425273</v>
      </c>
      <c r="B837" s="201" t="s">
        <v>1038</v>
      </c>
      <c r="C837" s="202" t="s">
        <v>929</v>
      </c>
      <c r="D837" s="203"/>
      <c r="E837" s="57">
        <v>17.75</v>
      </c>
      <c r="F837" s="63"/>
      <c r="G837" s="161">
        <f t="shared" si="12"/>
        <v>0</v>
      </c>
    </row>
    <row r="838" spans="1:7" ht="21.2" customHeight="1" x14ac:dyDescent="0.25">
      <c r="A838" s="162">
        <v>9781546126966</v>
      </c>
      <c r="B838" s="201" t="s">
        <v>731</v>
      </c>
      <c r="C838" s="202" t="s">
        <v>925</v>
      </c>
      <c r="D838" s="203"/>
      <c r="E838" s="57">
        <v>15.5</v>
      </c>
      <c r="F838" s="63"/>
      <c r="G838" s="161">
        <f t="shared" si="12"/>
        <v>0</v>
      </c>
    </row>
    <row r="839" spans="1:7" ht="21.2" customHeight="1" x14ac:dyDescent="0.25">
      <c r="A839" s="162">
        <v>9781338572216</v>
      </c>
      <c r="B839" s="201" t="s">
        <v>666</v>
      </c>
      <c r="C839" s="202" t="s">
        <v>925</v>
      </c>
      <c r="D839" s="203"/>
      <c r="E839" s="57">
        <v>12.75</v>
      </c>
      <c r="F839" s="63"/>
      <c r="G839" s="161">
        <f t="shared" si="12"/>
        <v>0</v>
      </c>
    </row>
    <row r="840" spans="1:7" ht="21.2" customHeight="1" x14ac:dyDescent="0.25">
      <c r="A840" s="162">
        <v>9780358161820</v>
      </c>
      <c r="B840" s="201" t="s">
        <v>384</v>
      </c>
      <c r="C840" s="202" t="s">
        <v>925</v>
      </c>
      <c r="D840" s="203"/>
      <c r="E840" s="57">
        <v>10</v>
      </c>
      <c r="F840" s="63"/>
      <c r="G840" s="161">
        <f t="shared" si="12"/>
        <v>0</v>
      </c>
    </row>
    <row r="841" spans="1:7" ht="21.2" customHeight="1" x14ac:dyDescent="0.25">
      <c r="A841" s="162">
        <v>9781338775891</v>
      </c>
      <c r="B841" s="201" t="s">
        <v>386</v>
      </c>
      <c r="C841" s="202" t="s">
        <v>925</v>
      </c>
      <c r="D841" s="203"/>
      <c r="E841" s="57">
        <v>15</v>
      </c>
      <c r="F841" s="63"/>
      <c r="G841" s="161">
        <f t="shared" ref="G841:G900" si="13">+F841*E841</f>
        <v>0</v>
      </c>
    </row>
    <row r="842" spans="1:7" ht="21.2" customHeight="1" x14ac:dyDescent="0.25">
      <c r="A842" s="162">
        <v>9781338574890</v>
      </c>
      <c r="B842" s="201" t="s">
        <v>377</v>
      </c>
      <c r="C842" s="202" t="s">
        <v>925</v>
      </c>
      <c r="D842" s="203"/>
      <c r="E842" s="57">
        <v>12.5</v>
      </c>
      <c r="F842" s="63"/>
      <c r="G842" s="161">
        <f t="shared" si="13"/>
        <v>0</v>
      </c>
    </row>
    <row r="843" spans="1:7" ht="21.2" customHeight="1" x14ac:dyDescent="0.25">
      <c r="A843" s="162">
        <v>9781338807332</v>
      </c>
      <c r="B843" s="201" t="s">
        <v>253</v>
      </c>
      <c r="C843" s="202" t="s">
        <v>925</v>
      </c>
      <c r="D843" s="203"/>
      <c r="E843" s="57">
        <v>10</v>
      </c>
      <c r="F843" s="63"/>
      <c r="G843" s="161">
        <f t="shared" si="13"/>
        <v>0</v>
      </c>
    </row>
    <row r="844" spans="1:7" ht="21.2" customHeight="1" x14ac:dyDescent="0.25">
      <c r="A844" s="162">
        <v>9780316441865</v>
      </c>
      <c r="B844" s="201" t="s">
        <v>378</v>
      </c>
      <c r="C844" s="202" t="s">
        <v>925</v>
      </c>
      <c r="D844" s="203"/>
      <c r="E844" s="57">
        <v>15</v>
      </c>
      <c r="F844" s="63"/>
      <c r="G844" s="161">
        <f t="shared" si="13"/>
        <v>0</v>
      </c>
    </row>
    <row r="845" spans="1:7" ht="21.2" customHeight="1" x14ac:dyDescent="0.25">
      <c r="A845" s="162">
        <v>9781421599465</v>
      </c>
      <c r="B845" s="201" t="s">
        <v>254</v>
      </c>
      <c r="C845" s="202" t="s">
        <v>925</v>
      </c>
      <c r="D845" s="203"/>
      <c r="E845" s="57">
        <v>13.5</v>
      </c>
      <c r="F845" s="63"/>
      <c r="G845" s="161">
        <f t="shared" si="13"/>
        <v>0</v>
      </c>
    </row>
    <row r="846" spans="1:7" ht="21.2" customHeight="1" x14ac:dyDescent="0.25">
      <c r="A846" s="162">
        <v>9781338832044</v>
      </c>
      <c r="B846" s="201" t="s">
        <v>373</v>
      </c>
      <c r="C846" s="202" t="s">
        <v>925</v>
      </c>
      <c r="D846" s="203"/>
      <c r="E846" s="57">
        <v>10</v>
      </c>
      <c r="F846" s="63"/>
      <c r="G846" s="161">
        <f t="shared" si="13"/>
        <v>0</v>
      </c>
    </row>
    <row r="847" spans="1:7" ht="21.2" customHeight="1" x14ac:dyDescent="0.25">
      <c r="A847" s="162">
        <v>9781338867459</v>
      </c>
      <c r="B847" s="201" t="s">
        <v>390</v>
      </c>
      <c r="C847" s="202" t="s">
        <v>925</v>
      </c>
      <c r="D847" s="203" t="s">
        <v>1358</v>
      </c>
      <c r="E847" s="57">
        <v>10</v>
      </c>
      <c r="F847" s="63"/>
      <c r="G847" s="161">
        <f t="shared" si="13"/>
        <v>0</v>
      </c>
    </row>
    <row r="848" spans="1:7" ht="21.2" customHeight="1" x14ac:dyDescent="0.25">
      <c r="A848" s="162">
        <v>9781421587660</v>
      </c>
      <c r="B848" s="201" t="s">
        <v>381</v>
      </c>
      <c r="C848" s="202" t="s">
        <v>925</v>
      </c>
      <c r="D848" s="203"/>
      <c r="E848" s="57">
        <v>13.5</v>
      </c>
      <c r="F848" s="63"/>
      <c r="G848" s="161">
        <f t="shared" si="13"/>
        <v>0</v>
      </c>
    </row>
    <row r="849" spans="1:7" ht="21.2" customHeight="1" x14ac:dyDescent="0.25">
      <c r="A849" s="162">
        <v>9781546174585</v>
      </c>
      <c r="B849" s="201" t="s">
        <v>975</v>
      </c>
      <c r="C849" s="202" t="s">
        <v>925</v>
      </c>
      <c r="D849" s="203"/>
      <c r="E849" s="57">
        <v>12.5</v>
      </c>
      <c r="F849" s="63"/>
      <c r="G849" s="161">
        <f t="shared" si="13"/>
        <v>0</v>
      </c>
    </row>
    <row r="850" spans="1:7" ht="21.2" customHeight="1" x14ac:dyDescent="0.25">
      <c r="A850" s="162">
        <v>9781338892673</v>
      </c>
      <c r="B850" s="201" t="s">
        <v>375</v>
      </c>
      <c r="C850" s="202" t="s">
        <v>925</v>
      </c>
      <c r="D850" s="203"/>
      <c r="E850" s="57">
        <v>10.5</v>
      </c>
      <c r="F850" s="63"/>
      <c r="G850" s="161">
        <f t="shared" si="13"/>
        <v>0</v>
      </c>
    </row>
    <row r="851" spans="1:7" ht="21.2" customHeight="1" x14ac:dyDescent="0.25">
      <c r="A851" s="162">
        <v>9781546116493</v>
      </c>
      <c r="B851" s="201" t="s">
        <v>974</v>
      </c>
      <c r="C851" s="202" t="s">
        <v>925</v>
      </c>
      <c r="D851" s="203"/>
      <c r="E851" s="57">
        <v>10.5</v>
      </c>
      <c r="F851" s="63"/>
      <c r="G851" s="161">
        <f t="shared" si="13"/>
        <v>0</v>
      </c>
    </row>
    <row r="852" spans="1:7" ht="21.2" customHeight="1" x14ac:dyDescent="0.25">
      <c r="A852" s="162">
        <v>9781338648058</v>
      </c>
      <c r="B852" s="201" t="s">
        <v>388</v>
      </c>
      <c r="C852" s="202" t="s">
        <v>925</v>
      </c>
      <c r="D852" s="203"/>
      <c r="E852" s="57">
        <v>10</v>
      </c>
      <c r="F852" s="63"/>
      <c r="G852" s="161">
        <f t="shared" si="13"/>
        <v>0</v>
      </c>
    </row>
    <row r="853" spans="1:7" ht="21.2" customHeight="1" x14ac:dyDescent="0.25">
      <c r="A853" s="162">
        <v>9781443191746</v>
      </c>
      <c r="B853" s="201" t="s">
        <v>971</v>
      </c>
      <c r="C853" s="202" t="s">
        <v>925</v>
      </c>
      <c r="D853" s="203" t="s">
        <v>1358</v>
      </c>
      <c r="E853" s="57">
        <v>13.5</v>
      </c>
      <c r="F853" s="63"/>
      <c r="G853" s="161">
        <f t="shared" si="13"/>
        <v>0</v>
      </c>
    </row>
    <row r="854" spans="1:7" ht="21.2" customHeight="1" x14ac:dyDescent="0.25">
      <c r="A854" s="162">
        <v>9781338757972</v>
      </c>
      <c r="B854" s="201" t="s">
        <v>252</v>
      </c>
      <c r="C854" s="202" t="s">
        <v>925</v>
      </c>
      <c r="D854" s="203"/>
      <c r="E854" s="57">
        <v>10.25</v>
      </c>
      <c r="F854" s="63"/>
      <c r="G854" s="161">
        <f t="shared" si="13"/>
        <v>0</v>
      </c>
    </row>
    <row r="855" spans="1:7" ht="21.2" customHeight="1" x14ac:dyDescent="0.25">
      <c r="A855" s="162">
        <v>9781338896831</v>
      </c>
      <c r="B855" s="201" t="s">
        <v>572</v>
      </c>
      <c r="C855" s="202" t="s">
        <v>925</v>
      </c>
      <c r="D855" s="203"/>
      <c r="E855" s="57">
        <v>8</v>
      </c>
      <c r="F855" s="63"/>
      <c r="G855" s="161">
        <f t="shared" si="13"/>
        <v>0</v>
      </c>
    </row>
    <row r="856" spans="1:7" ht="21.2" customHeight="1" x14ac:dyDescent="0.25">
      <c r="A856" s="162">
        <v>9781338630824</v>
      </c>
      <c r="B856" s="201" t="s">
        <v>652</v>
      </c>
      <c r="C856" s="202" t="s">
        <v>925</v>
      </c>
      <c r="D856" s="203"/>
      <c r="E856" s="57">
        <v>17.75</v>
      </c>
      <c r="F856" s="63"/>
      <c r="G856" s="161">
        <f t="shared" si="13"/>
        <v>0</v>
      </c>
    </row>
    <row r="857" spans="1:7" ht="21.2" customHeight="1" x14ac:dyDescent="0.25">
      <c r="A857" s="162">
        <v>9781773069319</v>
      </c>
      <c r="B857" s="201" t="s">
        <v>379</v>
      </c>
      <c r="C857" s="202" t="s">
        <v>925</v>
      </c>
      <c r="D857" s="203" t="s">
        <v>1358</v>
      </c>
      <c r="E857" s="57">
        <v>13</v>
      </c>
      <c r="F857" s="63"/>
      <c r="G857" s="161">
        <f t="shared" si="13"/>
        <v>0</v>
      </c>
    </row>
    <row r="858" spans="1:7" ht="21.2" customHeight="1" x14ac:dyDescent="0.25">
      <c r="A858" s="162">
        <v>9781443198455</v>
      </c>
      <c r="B858" s="201" t="s">
        <v>733</v>
      </c>
      <c r="C858" s="202" t="s">
        <v>925</v>
      </c>
      <c r="D858" s="203" t="s">
        <v>1358</v>
      </c>
      <c r="E858" s="57">
        <v>11.5</v>
      </c>
      <c r="F858" s="63"/>
      <c r="G858" s="161">
        <f t="shared" si="13"/>
        <v>0</v>
      </c>
    </row>
    <row r="859" spans="1:7" ht="21.2" customHeight="1" x14ac:dyDescent="0.25">
      <c r="A859" s="162">
        <v>9781338686951</v>
      </c>
      <c r="B859" s="201" t="s">
        <v>387</v>
      </c>
      <c r="C859" s="202" t="s">
        <v>925</v>
      </c>
      <c r="D859" s="203"/>
      <c r="E859" s="57">
        <v>6</v>
      </c>
      <c r="F859" s="63"/>
      <c r="G859" s="161">
        <f t="shared" si="13"/>
        <v>0</v>
      </c>
    </row>
    <row r="860" spans="1:7" ht="21.2" customHeight="1" x14ac:dyDescent="0.25">
      <c r="A860" s="162">
        <v>9781338048117</v>
      </c>
      <c r="B860" s="201" t="s">
        <v>255</v>
      </c>
      <c r="C860" s="202" t="s">
        <v>925</v>
      </c>
      <c r="D860" s="203"/>
      <c r="E860" s="57">
        <v>10.25</v>
      </c>
      <c r="F860" s="63"/>
      <c r="G860" s="161">
        <f t="shared" si="13"/>
        <v>0</v>
      </c>
    </row>
    <row r="861" spans="1:7" ht="21.2" customHeight="1" x14ac:dyDescent="0.25">
      <c r="A861" s="162">
        <v>9781338856095</v>
      </c>
      <c r="B861" s="201" t="s">
        <v>382</v>
      </c>
      <c r="C861" s="202" t="s">
        <v>925</v>
      </c>
      <c r="D861" s="203"/>
      <c r="E861" s="57">
        <v>6</v>
      </c>
      <c r="F861" s="63"/>
      <c r="G861" s="161">
        <f t="shared" si="13"/>
        <v>0</v>
      </c>
    </row>
    <row r="862" spans="1:7" ht="21.2" customHeight="1" x14ac:dyDescent="0.25">
      <c r="A862" s="162">
        <v>9781338766554</v>
      </c>
      <c r="B862" s="201" t="s">
        <v>389</v>
      </c>
      <c r="C862" s="202" t="s">
        <v>925</v>
      </c>
      <c r="D862" s="203"/>
      <c r="E862" s="57">
        <v>6</v>
      </c>
      <c r="F862" s="63"/>
      <c r="G862" s="161">
        <f t="shared" si="13"/>
        <v>0</v>
      </c>
    </row>
    <row r="863" spans="1:7" ht="21.2" customHeight="1" x14ac:dyDescent="0.25">
      <c r="A863" s="162">
        <v>9781443193139</v>
      </c>
      <c r="B863" s="201" t="s">
        <v>735</v>
      </c>
      <c r="C863" s="202" t="s">
        <v>925</v>
      </c>
      <c r="D863" s="203" t="s">
        <v>1358</v>
      </c>
      <c r="E863" s="57">
        <v>10</v>
      </c>
      <c r="F863" s="63"/>
      <c r="G863" s="161">
        <f t="shared" si="13"/>
        <v>0</v>
      </c>
    </row>
    <row r="864" spans="1:7" ht="21.2" customHeight="1" x14ac:dyDescent="0.25">
      <c r="A864" s="162">
        <v>9781338866124</v>
      </c>
      <c r="B864" s="201" t="s">
        <v>730</v>
      </c>
      <c r="C864" s="202" t="s">
        <v>925</v>
      </c>
      <c r="D864" s="203"/>
      <c r="E864" s="57">
        <v>13.5</v>
      </c>
      <c r="F864" s="63"/>
      <c r="G864" s="161">
        <f t="shared" si="13"/>
        <v>0</v>
      </c>
    </row>
    <row r="865" spans="1:7" ht="21.2" customHeight="1" x14ac:dyDescent="0.25">
      <c r="A865" s="162">
        <v>9781443182805</v>
      </c>
      <c r="B865" s="201" t="s">
        <v>53</v>
      </c>
      <c r="C865" s="202" t="s">
        <v>925</v>
      </c>
      <c r="D865" s="203" t="s">
        <v>1358</v>
      </c>
      <c r="E865" s="57">
        <v>13</v>
      </c>
      <c r="F865" s="63"/>
      <c r="G865" s="161">
        <f t="shared" si="13"/>
        <v>0</v>
      </c>
    </row>
    <row r="866" spans="1:7" ht="21.2" customHeight="1" x14ac:dyDescent="0.25">
      <c r="A866" s="162">
        <v>9781338865127</v>
      </c>
      <c r="B866" s="201" t="s">
        <v>374</v>
      </c>
      <c r="C866" s="202" t="s">
        <v>925</v>
      </c>
      <c r="D866" s="203"/>
      <c r="E866" s="57">
        <v>17</v>
      </c>
      <c r="F866" s="63"/>
      <c r="G866" s="161">
        <f t="shared" si="13"/>
        <v>0</v>
      </c>
    </row>
    <row r="867" spans="1:7" ht="21.2" customHeight="1" x14ac:dyDescent="0.25">
      <c r="A867" s="162">
        <v>9781338745863</v>
      </c>
      <c r="B867" s="201" t="s">
        <v>101</v>
      </c>
      <c r="C867" s="202" t="s">
        <v>925</v>
      </c>
      <c r="D867" s="203"/>
      <c r="E867" s="57">
        <v>10</v>
      </c>
      <c r="F867" s="63"/>
      <c r="G867" s="161">
        <f t="shared" si="13"/>
        <v>0</v>
      </c>
    </row>
    <row r="868" spans="1:7" ht="21.2" customHeight="1" x14ac:dyDescent="0.25">
      <c r="A868" s="162">
        <v>9781338745535</v>
      </c>
      <c r="B868" s="201" t="s">
        <v>385</v>
      </c>
      <c r="C868" s="202" t="s">
        <v>925</v>
      </c>
      <c r="D868" s="203"/>
      <c r="E868" s="57">
        <v>11.5</v>
      </c>
      <c r="F868" s="63"/>
      <c r="G868" s="161">
        <f t="shared" si="13"/>
        <v>0</v>
      </c>
    </row>
    <row r="869" spans="1:7" ht="21.2" customHeight="1" x14ac:dyDescent="0.25">
      <c r="A869" s="162">
        <v>9781536234794</v>
      </c>
      <c r="B869" s="201" t="s">
        <v>454</v>
      </c>
      <c r="C869" s="202" t="s">
        <v>920</v>
      </c>
      <c r="D869" s="203"/>
      <c r="E869" s="57">
        <v>15</v>
      </c>
      <c r="F869" s="63"/>
      <c r="G869" s="161">
        <f t="shared" si="13"/>
        <v>0</v>
      </c>
    </row>
    <row r="870" spans="1:7" ht="21.2" customHeight="1" x14ac:dyDescent="0.25">
      <c r="A870" s="162">
        <v>9781443193115</v>
      </c>
      <c r="B870" s="201" t="s">
        <v>664</v>
      </c>
      <c r="C870" s="202" t="s">
        <v>920</v>
      </c>
      <c r="D870" s="203" t="s">
        <v>1358</v>
      </c>
      <c r="E870" s="57">
        <v>11.5</v>
      </c>
      <c r="F870" s="63"/>
      <c r="G870" s="161">
        <f t="shared" si="13"/>
        <v>0</v>
      </c>
    </row>
    <row r="871" spans="1:7" ht="21.2" customHeight="1" x14ac:dyDescent="0.25">
      <c r="A871" s="162">
        <v>9781339032276</v>
      </c>
      <c r="B871" s="201" t="s">
        <v>1015</v>
      </c>
      <c r="C871" s="202" t="s">
        <v>920</v>
      </c>
      <c r="D871" s="203"/>
      <c r="E871" s="57">
        <v>21</v>
      </c>
      <c r="F871" s="63"/>
      <c r="G871" s="161">
        <f t="shared" si="13"/>
        <v>0</v>
      </c>
    </row>
    <row r="872" spans="1:7" ht="21.2" customHeight="1" x14ac:dyDescent="0.25">
      <c r="A872" s="162">
        <v>9781338889055</v>
      </c>
      <c r="B872" s="201" t="s">
        <v>738</v>
      </c>
      <c r="C872" s="202" t="s">
        <v>920</v>
      </c>
      <c r="D872" s="203" t="s">
        <v>1358</v>
      </c>
      <c r="E872" s="57">
        <v>17.75</v>
      </c>
      <c r="F872" s="63"/>
      <c r="G872" s="161">
        <f t="shared" si="13"/>
        <v>0</v>
      </c>
    </row>
    <row r="873" spans="1:7" ht="21.2" customHeight="1" x14ac:dyDescent="0.25">
      <c r="A873" s="162">
        <v>9781338857825</v>
      </c>
      <c r="B873" s="201" t="s">
        <v>392</v>
      </c>
      <c r="C873" s="202" t="s">
        <v>920</v>
      </c>
      <c r="D873" s="203"/>
      <c r="E873" s="57">
        <v>10</v>
      </c>
      <c r="F873" s="63"/>
      <c r="G873" s="161">
        <f t="shared" si="13"/>
        <v>0</v>
      </c>
    </row>
    <row r="874" spans="1:7" ht="21.2" customHeight="1" x14ac:dyDescent="0.25">
      <c r="A874" s="162">
        <v>9781338789232</v>
      </c>
      <c r="B874" s="201" t="s">
        <v>126</v>
      </c>
      <c r="C874" s="202" t="s">
        <v>920</v>
      </c>
      <c r="D874" s="203"/>
      <c r="E874" s="57">
        <v>16</v>
      </c>
      <c r="F874" s="63"/>
      <c r="G874" s="161">
        <f t="shared" si="13"/>
        <v>0</v>
      </c>
    </row>
    <row r="875" spans="1:7" ht="21.2" customHeight="1" x14ac:dyDescent="0.25">
      <c r="A875" s="162">
        <v>9781338718454</v>
      </c>
      <c r="B875" s="201" t="s">
        <v>1009</v>
      </c>
      <c r="C875" s="202" t="s">
        <v>920</v>
      </c>
      <c r="D875" s="203"/>
      <c r="E875" s="57">
        <v>10</v>
      </c>
      <c r="F875" s="63"/>
      <c r="G875" s="161">
        <f t="shared" si="13"/>
        <v>0</v>
      </c>
    </row>
    <row r="876" spans="1:7" ht="21.2" customHeight="1" x14ac:dyDescent="0.25">
      <c r="A876" s="162">
        <v>9780735266155</v>
      </c>
      <c r="B876" s="201" t="s">
        <v>980</v>
      </c>
      <c r="C876" s="202" t="s">
        <v>920</v>
      </c>
      <c r="D876" s="203" t="s">
        <v>1358</v>
      </c>
      <c r="E876" s="57">
        <v>13.5</v>
      </c>
      <c r="F876" s="63"/>
      <c r="G876" s="161">
        <f t="shared" si="13"/>
        <v>0</v>
      </c>
    </row>
    <row r="877" spans="1:7" ht="21.2" customHeight="1" x14ac:dyDescent="0.25">
      <c r="A877" s="162">
        <v>9781338583632</v>
      </c>
      <c r="B877" s="201" t="s">
        <v>43</v>
      </c>
      <c r="C877" s="202" t="s">
        <v>920</v>
      </c>
      <c r="D877" s="203"/>
      <c r="E877" s="57">
        <v>10</v>
      </c>
      <c r="F877" s="63"/>
      <c r="G877" s="161">
        <f t="shared" si="13"/>
        <v>0</v>
      </c>
    </row>
    <row r="878" spans="1:7" ht="21.2" customHeight="1" x14ac:dyDescent="0.25">
      <c r="A878" s="162">
        <v>9781443192309</v>
      </c>
      <c r="B878" s="201" t="s">
        <v>256</v>
      </c>
      <c r="C878" s="202" t="s">
        <v>920</v>
      </c>
      <c r="D878" s="203" t="s">
        <v>1358</v>
      </c>
      <c r="E878" s="57">
        <v>10</v>
      </c>
      <c r="F878" s="63"/>
      <c r="G878" s="161">
        <f t="shared" si="13"/>
        <v>0</v>
      </c>
    </row>
    <row r="879" spans="1:7" ht="21.2" customHeight="1" x14ac:dyDescent="0.25">
      <c r="A879" s="162">
        <v>9781546146988</v>
      </c>
      <c r="B879" s="201" t="s">
        <v>984</v>
      </c>
      <c r="C879" s="202" t="s">
        <v>920</v>
      </c>
      <c r="D879" s="203"/>
      <c r="E879" s="57">
        <v>14.5</v>
      </c>
      <c r="F879" s="63"/>
      <c r="G879" s="161">
        <f t="shared" si="13"/>
        <v>0</v>
      </c>
    </row>
    <row r="880" spans="1:7" ht="21.2" customHeight="1" x14ac:dyDescent="0.25">
      <c r="A880" s="162">
        <v>9781443198424</v>
      </c>
      <c r="B880" s="201" t="s">
        <v>989</v>
      </c>
      <c r="C880" s="202" t="s">
        <v>920</v>
      </c>
      <c r="D880" s="203" t="s">
        <v>1358</v>
      </c>
      <c r="E880" s="57">
        <v>15.5</v>
      </c>
      <c r="F880" s="63"/>
      <c r="G880" s="161">
        <f t="shared" si="13"/>
        <v>0</v>
      </c>
    </row>
    <row r="881" spans="1:7" ht="21.2" customHeight="1" x14ac:dyDescent="0.25">
      <c r="A881" s="162">
        <v>9781546144595</v>
      </c>
      <c r="B881" s="201" t="s">
        <v>972</v>
      </c>
      <c r="C881" s="202" t="s">
        <v>920</v>
      </c>
      <c r="D881" s="203"/>
      <c r="E881" s="57">
        <v>13.5</v>
      </c>
      <c r="F881" s="63"/>
      <c r="G881" s="161">
        <f t="shared" si="13"/>
        <v>0</v>
      </c>
    </row>
    <row r="882" spans="1:7" ht="21.2" customHeight="1" x14ac:dyDescent="0.25">
      <c r="A882" s="162">
        <v>9781338753745</v>
      </c>
      <c r="B882" s="201" t="s">
        <v>981</v>
      </c>
      <c r="C882" s="202" t="s">
        <v>920</v>
      </c>
      <c r="D882" s="203"/>
      <c r="E882" s="57">
        <v>12.5</v>
      </c>
      <c r="F882" s="63"/>
      <c r="G882" s="161">
        <f t="shared" si="13"/>
        <v>0</v>
      </c>
    </row>
    <row r="883" spans="1:7" ht="21.2" customHeight="1" x14ac:dyDescent="0.25">
      <c r="A883" s="162">
        <v>9781546174080</v>
      </c>
      <c r="B883" s="201" t="s">
        <v>983</v>
      </c>
      <c r="C883" s="202" t="s">
        <v>920</v>
      </c>
      <c r="D883" s="203"/>
      <c r="E883" s="57">
        <v>12.5</v>
      </c>
      <c r="F883" s="63"/>
      <c r="G883" s="161">
        <f t="shared" si="13"/>
        <v>0</v>
      </c>
    </row>
    <row r="884" spans="1:7" ht="21.2" customHeight="1" x14ac:dyDescent="0.25">
      <c r="A884" s="162">
        <v>9781339053790</v>
      </c>
      <c r="B884" s="201" t="s">
        <v>739</v>
      </c>
      <c r="C884" s="202" t="s">
        <v>920</v>
      </c>
      <c r="D884" s="203"/>
      <c r="E884" s="57">
        <v>11.25</v>
      </c>
      <c r="F884" s="63"/>
      <c r="G884" s="161">
        <f t="shared" si="13"/>
        <v>0</v>
      </c>
    </row>
    <row r="885" spans="1:7" ht="21.2" customHeight="1" x14ac:dyDescent="0.25">
      <c r="A885" s="162">
        <v>9781039704558</v>
      </c>
      <c r="B885" s="201" t="s">
        <v>979</v>
      </c>
      <c r="C885" s="202" t="s">
        <v>920</v>
      </c>
      <c r="D885" s="203" t="s">
        <v>1358</v>
      </c>
      <c r="E885" s="57">
        <v>15.75</v>
      </c>
      <c r="F885" s="63"/>
      <c r="G885" s="161">
        <f t="shared" si="13"/>
        <v>0</v>
      </c>
    </row>
    <row r="886" spans="1:7" ht="21.2" customHeight="1" x14ac:dyDescent="0.25">
      <c r="A886" s="162">
        <v>9781546174462</v>
      </c>
      <c r="B886" s="201" t="s">
        <v>987</v>
      </c>
      <c r="C886" s="202" t="s">
        <v>920</v>
      </c>
      <c r="D886" s="203"/>
      <c r="E886" s="57">
        <v>12.5</v>
      </c>
      <c r="F886" s="63"/>
      <c r="G886" s="161">
        <f t="shared" si="13"/>
        <v>0</v>
      </c>
    </row>
    <row r="887" spans="1:7" ht="21.2" customHeight="1" x14ac:dyDescent="0.25">
      <c r="A887" s="162">
        <v>9781339039220</v>
      </c>
      <c r="B887" s="201" t="s">
        <v>584</v>
      </c>
      <c r="C887" s="202" t="s">
        <v>920</v>
      </c>
      <c r="D887" s="203"/>
      <c r="E887" s="57">
        <v>10</v>
      </c>
      <c r="F887" s="63"/>
      <c r="G887" s="161">
        <f t="shared" si="13"/>
        <v>0</v>
      </c>
    </row>
    <row r="888" spans="1:7" ht="21.2" customHeight="1" x14ac:dyDescent="0.25">
      <c r="A888" s="162">
        <v>9781339039213</v>
      </c>
      <c r="B888" s="201" t="s">
        <v>986</v>
      </c>
      <c r="C888" s="202" t="s">
        <v>920</v>
      </c>
      <c r="D888" s="203"/>
      <c r="E888" s="57">
        <v>15.75</v>
      </c>
      <c r="F888" s="63"/>
      <c r="G888" s="161">
        <f t="shared" si="13"/>
        <v>0</v>
      </c>
    </row>
    <row r="889" spans="1:7" ht="21.2" customHeight="1" x14ac:dyDescent="0.25">
      <c r="A889" s="162">
        <v>9781338255829</v>
      </c>
      <c r="B889" s="201" t="s">
        <v>993</v>
      </c>
      <c r="C889" s="202" t="s">
        <v>920</v>
      </c>
      <c r="D889" s="203"/>
      <c r="E889" s="57">
        <v>10</v>
      </c>
      <c r="F889" s="63"/>
      <c r="G889" s="161">
        <f t="shared" si="13"/>
        <v>0</v>
      </c>
    </row>
    <row r="890" spans="1:7" ht="21.2" customHeight="1" x14ac:dyDescent="0.25">
      <c r="A890" s="162">
        <v>9781039708778</v>
      </c>
      <c r="B890" s="201" t="s">
        <v>988</v>
      </c>
      <c r="C890" s="202" t="s">
        <v>920</v>
      </c>
      <c r="D890" s="203" t="s">
        <v>1358</v>
      </c>
      <c r="E890" s="57">
        <v>13.5</v>
      </c>
      <c r="F890" s="63"/>
      <c r="G890" s="161">
        <f t="shared" si="13"/>
        <v>0</v>
      </c>
    </row>
    <row r="891" spans="1:7" ht="21.2" customHeight="1" x14ac:dyDescent="0.25">
      <c r="A891" s="162">
        <v>9781338891973</v>
      </c>
      <c r="B891" s="201" t="s">
        <v>455</v>
      </c>
      <c r="C891" s="202" t="s">
        <v>920</v>
      </c>
      <c r="D891" s="203"/>
      <c r="E891" s="57">
        <v>10</v>
      </c>
      <c r="F891" s="63"/>
      <c r="G891" s="161">
        <f t="shared" si="13"/>
        <v>0</v>
      </c>
    </row>
    <row r="892" spans="1:7" ht="21.2" customHeight="1" x14ac:dyDescent="0.25">
      <c r="A892" s="162">
        <v>9781338818796</v>
      </c>
      <c r="B892" s="201" t="s">
        <v>585</v>
      </c>
      <c r="C892" s="202" t="s">
        <v>920</v>
      </c>
      <c r="D892" s="203"/>
      <c r="E892" s="57">
        <v>12</v>
      </c>
      <c r="F892" s="63"/>
      <c r="G892" s="161">
        <f t="shared" si="13"/>
        <v>0</v>
      </c>
    </row>
    <row r="893" spans="1:7" ht="21.2" customHeight="1" x14ac:dyDescent="0.25">
      <c r="A893" s="162">
        <v>9781039701748</v>
      </c>
      <c r="B893" s="201" t="s">
        <v>736</v>
      </c>
      <c r="C893" s="202" t="s">
        <v>920</v>
      </c>
      <c r="D893" s="203" t="s">
        <v>1358</v>
      </c>
      <c r="E893" s="57">
        <v>13.5</v>
      </c>
      <c r="F893" s="63"/>
      <c r="G893" s="161">
        <f t="shared" si="13"/>
        <v>0</v>
      </c>
    </row>
    <row r="894" spans="1:7" ht="21.2" customHeight="1" x14ac:dyDescent="0.25">
      <c r="A894" s="162">
        <v>9781339053752</v>
      </c>
      <c r="B894" s="201" t="s">
        <v>662</v>
      </c>
      <c r="C894" s="202" t="s">
        <v>920</v>
      </c>
      <c r="D894" s="203"/>
      <c r="E894" s="57">
        <v>12.5</v>
      </c>
      <c r="F894" s="63"/>
      <c r="G894" s="161">
        <f t="shared" si="13"/>
        <v>0</v>
      </c>
    </row>
    <row r="895" spans="1:7" ht="21.2" customHeight="1" x14ac:dyDescent="0.25">
      <c r="A895" s="162">
        <v>9781338255751</v>
      </c>
      <c r="B895" s="201" t="s">
        <v>391</v>
      </c>
      <c r="C895" s="202" t="s">
        <v>920</v>
      </c>
      <c r="D895" s="203"/>
      <c r="E895" s="57">
        <v>10</v>
      </c>
      <c r="F895" s="63"/>
      <c r="G895" s="161">
        <f t="shared" si="13"/>
        <v>0</v>
      </c>
    </row>
    <row r="896" spans="1:7" ht="21.2" customHeight="1" x14ac:dyDescent="0.25">
      <c r="A896" s="162">
        <v>9780316565509</v>
      </c>
      <c r="B896" s="201" t="s">
        <v>657</v>
      </c>
      <c r="C896" s="202" t="s">
        <v>920</v>
      </c>
      <c r="D896" s="203"/>
      <c r="E896" s="57">
        <v>12.5</v>
      </c>
      <c r="F896" s="63"/>
      <c r="G896" s="161">
        <f t="shared" si="13"/>
        <v>0</v>
      </c>
    </row>
    <row r="897" spans="1:7" ht="21.2" customHeight="1" x14ac:dyDescent="0.25">
      <c r="A897" s="162">
        <v>9781338503296</v>
      </c>
      <c r="B897" s="201" t="s">
        <v>102</v>
      </c>
      <c r="C897" s="202" t="s">
        <v>920</v>
      </c>
      <c r="D897" s="203"/>
      <c r="E897" s="57">
        <v>14</v>
      </c>
      <c r="F897" s="63"/>
      <c r="G897" s="161">
        <f t="shared" si="13"/>
        <v>0</v>
      </c>
    </row>
    <row r="898" spans="1:7" ht="21.2" customHeight="1" x14ac:dyDescent="0.25">
      <c r="A898" s="162">
        <v>9780593405703</v>
      </c>
      <c r="B898" s="201" t="s">
        <v>259</v>
      </c>
      <c r="C898" s="202" t="s">
        <v>931</v>
      </c>
      <c r="D898" s="203"/>
      <c r="E898" s="57">
        <v>18.75</v>
      </c>
      <c r="F898" s="63"/>
      <c r="G898" s="161">
        <f t="shared" si="13"/>
        <v>0</v>
      </c>
    </row>
    <row r="899" spans="1:7" ht="21.2" customHeight="1" x14ac:dyDescent="0.25">
      <c r="A899" s="162">
        <v>9781338865851</v>
      </c>
      <c r="B899" s="201" t="s">
        <v>260</v>
      </c>
      <c r="C899" s="202" t="s">
        <v>931</v>
      </c>
      <c r="D899" s="203"/>
      <c r="E899" s="57">
        <v>6</v>
      </c>
      <c r="F899" s="63"/>
      <c r="G899" s="161">
        <f t="shared" si="13"/>
        <v>0</v>
      </c>
    </row>
    <row r="900" spans="1:7" ht="21.2" customHeight="1" x14ac:dyDescent="0.25">
      <c r="A900" s="162">
        <v>9780062498540</v>
      </c>
      <c r="B900" s="201" t="s">
        <v>258</v>
      </c>
      <c r="C900" s="202" t="s">
        <v>931</v>
      </c>
      <c r="D900" s="203"/>
      <c r="E900" s="57">
        <v>10</v>
      </c>
      <c r="F900" s="63"/>
      <c r="G900" s="161">
        <f t="shared" si="13"/>
        <v>0</v>
      </c>
    </row>
    <row r="901" spans="1:7" ht="21.2" customHeight="1" thickBot="1" x14ac:dyDescent="0.45">
      <c r="A901" s="271" t="s">
        <v>942</v>
      </c>
      <c r="B901" s="272"/>
      <c r="C901" s="272"/>
      <c r="D901" s="272"/>
      <c r="E901" s="272"/>
      <c r="F901" s="272"/>
      <c r="G901" s="273"/>
    </row>
    <row r="902" spans="1:7" s="234" customFormat="1" ht="21.2" customHeight="1" thickTop="1" x14ac:dyDescent="0.25">
      <c r="A902" s="227">
        <v>9781039709874</v>
      </c>
      <c r="B902" s="228" t="s">
        <v>1252</v>
      </c>
      <c r="C902" s="229" t="s">
        <v>926</v>
      </c>
      <c r="D902" s="230" t="s">
        <v>944</v>
      </c>
      <c r="E902" s="231">
        <v>14.5</v>
      </c>
      <c r="F902" s="232"/>
      <c r="G902" s="233">
        <f t="shared" ref="G902:G964" si="14">+F902*E902</f>
        <v>0</v>
      </c>
    </row>
    <row r="903" spans="1:7" s="234" customFormat="1" ht="21.2" customHeight="1" x14ac:dyDescent="0.25">
      <c r="A903" s="227">
        <v>9781443189132</v>
      </c>
      <c r="B903" s="228" t="s">
        <v>866</v>
      </c>
      <c r="C903" s="229" t="s">
        <v>926</v>
      </c>
      <c r="D903" s="230"/>
      <c r="E903" s="231">
        <v>15.8</v>
      </c>
      <c r="F903" s="232"/>
      <c r="G903" s="233">
        <f t="shared" si="14"/>
        <v>0</v>
      </c>
    </row>
    <row r="904" spans="1:7" s="234" customFormat="1" ht="21.2" customHeight="1" x14ac:dyDescent="0.25">
      <c r="A904" s="227">
        <v>9781805313410</v>
      </c>
      <c r="B904" s="228" t="s">
        <v>858</v>
      </c>
      <c r="C904" s="229" t="s">
        <v>926</v>
      </c>
      <c r="D904" s="230"/>
      <c r="E904" s="231">
        <v>15.5</v>
      </c>
      <c r="F904" s="232"/>
      <c r="G904" s="233">
        <f t="shared" si="14"/>
        <v>0</v>
      </c>
    </row>
    <row r="905" spans="1:7" s="234" customFormat="1" ht="21.2" customHeight="1" x14ac:dyDescent="0.25">
      <c r="A905" s="227">
        <v>9781773883168</v>
      </c>
      <c r="B905" s="228" t="s">
        <v>857</v>
      </c>
      <c r="C905" s="229" t="s">
        <v>926</v>
      </c>
      <c r="D905" s="230" t="s">
        <v>944</v>
      </c>
      <c r="E905" s="231">
        <v>17.75</v>
      </c>
      <c r="F905" s="232"/>
      <c r="G905" s="233">
        <f t="shared" si="14"/>
        <v>0</v>
      </c>
    </row>
    <row r="906" spans="1:7" s="234" customFormat="1" ht="21.2" customHeight="1" x14ac:dyDescent="0.25">
      <c r="A906" s="227">
        <v>9781039700048</v>
      </c>
      <c r="B906" s="228" t="s">
        <v>869</v>
      </c>
      <c r="C906" s="229" t="s">
        <v>926</v>
      </c>
      <c r="D906" s="230" t="s">
        <v>944</v>
      </c>
      <c r="E906" s="231">
        <v>12.5</v>
      </c>
      <c r="F906" s="232"/>
      <c r="G906" s="233">
        <f t="shared" si="14"/>
        <v>0</v>
      </c>
    </row>
    <row r="907" spans="1:7" s="234" customFormat="1" ht="21.2" customHeight="1" x14ac:dyDescent="0.25">
      <c r="A907" s="227">
        <v>9781443182492</v>
      </c>
      <c r="B907" s="228" t="s">
        <v>885</v>
      </c>
      <c r="C907" s="229" t="s">
        <v>926</v>
      </c>
      <c r="D907" s="230"/>
      <c r="E907" s="231">
        <v>10.5</v>
      </c>
      <c r="F907" s="232"/>
      <c r="G907" s="233">
        <f t="shared" si="14"/>
        <v>0</v>
      </c>
    </row>
    <row r="908" spans="1:7" s="234" customFormat="1" ht="21.2" customHeight="1" x14ac:dyDescent="0.25">
      <c r="A908" s="227">
        <v>9781443189156</v>
      </c>
      <c r="B908" s="228" t="s">
        <v>1316</v>
      </c>
      <c r="C908" s="229" t="s">
        <v>926</v>
      </c>
      <c r="D908" s="230"/>
      <c r="E908" s="231">
        <v>15.75</v>
      </c>
      <c r="F908" s="232"/>
      <c r="G908" s="233">
        <f t="shared" si="14"/>
        <v>0</v>
      </c>
    </row>
    <row r="909" spans="1:7" s="234" customFormat="1" ht="21.2" customHeight="1" x14ac:dyDescent="0.25">
      <c r="A909" s="227">
        <v>9781773884974</v>
      </c>
      <c r="B909" s="228" t="s">
        <v>1323</v>
      </c>
      <c r="C909" s="229" t="s">
        <v>926</v>
      </c>
      <c r="D909" s="230"/>
      <c r="E909" s="231">
        <v>15.5</v>
      </c>
      <c r="F909" s="232"/>
      <c r="G909" s="233">
        <f t="shared" si="14"/>
        <v>0</v>
      </c>
    </row>
    <row r="910" spans="1:7" s="234" customFormat="1" ht="21.2" customHeight="1" x14ac:dyDescent="0.25">
      <c r="A910" s="227">
        <v>9781039705944</v>
      </c>
      <c r="B910" s="228" t="s">
        <v>1355</v>
      </c>
      <c r="C910" s="229" t="s">
        <v>926</v>
      </c>
      <c r="D910" s="230"/>
      <c r="E910" s="231">
        <v>19.75</v>
      </c>
      <c r="F910" s="232"/>
      <c r="G910" s="233">
        <f t="shared" si="14"/>
        <v>0</v>
      </c>
    </row>
    <row r="911" spans="1:7" s="234" customFormat="1" ht="21.2" customHeight="1" x14ac:dyDescent="0.25">
      <c r="A911" s="227">
        <v>9781443180610</v>
      </c>
      <c r="B911" s="228" t="s">
        <v>861</v>
      </c>
      <c r="C911" s="229" t="s">
        <v>926</v>
      </c>
      <c r="D911" s="230"/>
      <c r="E911" s="231">
        <v>15.5</v>
      </c>
      <c r="F911" s="232"/>
      <c r="G911" s="233">
        <f t="shared" si="14"/>
        <v>0</v>
      </c>
    </row>
    <row r="912" spans="1:7" s="234" customFormat="1" ht="21.2" customHeight="1" x14ac:dyDescent="0.25">
      <c r="A912" s="227">
        <v>9781443190800</v>
      </c>
      <c r="B912" s="228" t="s">
        <v>394</v>
      </c>
      <c r="C912" s="229" t="s">
        <v>937</v>
      </c>
      <c r="D912" s="230"/>
      <c r="E912" s="231">
        <v>5</v>
      </c>
      <c r="F912" s="232"/>
      <c r="G912" s="233">
        <f t="shared" si="14"/>
        <v>0</v>
      </c>
    </row>
    <row r="913" spans="1:7" s="234" customFormat="1" ht="21.2" customHeight="1" x14ac:dyDescent="0.25">
      <c r="A913" s="227">
        <v>9781443189361</v>
      </c>
      <c r="B913" s="228" t="s">
        <v>120</v>
      </c>
      <c r="C913" s="229" t="s">
        <v>937</v>
      </c>
      <c r="D913" s="230" t="s">
        <v>944</v>
      </c>
      <c r="E913" s="231">
        <v>12.5</v>
      </c>
      <c r="F913" s="232"/>
      <c r="G913" s="233">
        <f t="shared" si="14"/>
        <v>0</v>
      </c>
    </row>
    <row r="914" spans="1:7" s="234" customFormat="1" ht="21.2" customHeight="1" x14ac:dyDescent="0.25">
      <c r="A914" s="227">
        <v>9781443160964</v>
      </c>
      <c r="B914" s="228" t="s">
        <v>490</v>
      </c>
      <c r="C914" s="229" t="s">
        <v>937</v>
      </c>
      <c r="D914" s="230"/>
      <c r="E914" s="231">
        <v>17.75</v>
      </c>
      <c r="F914" s="232"/>
      <c r="G914" s="233">
        <f t="shared" si="14"/>
        <v>0</v>
      </c>
    </row>
    <row r="915" spans="1:7" s="234" customFormat="1" ht="21.2" customHeight="1" x14ac:dyDescent="0.25">
      <c r="A915" s="227">
        <v>9781443175531</v>
      </c>
      <c r="B915" s="228" t="s">
        <v>475</v>
      </c>
      <c r="C915" s="229" t="s">
        <v>937</v>
      </c>
      <c r="D915" s="230" t="s">
        <v>944</v>
      </c>
      <c r="E915" s="231">
        <v>5</v>
      </c>
      <c r="F915" s="232"/>
      <c r="G915" s="233">
        <f t="shared" si="14"/>
        <v>0</v>
      </c>
    </row>
    <row r="916" spans="1:7" s="234" customFormat="1" ht="21.2" customHeight="1" x14ac:dyDescent="0.25">
      <c r="A916" s="227">
        <v>9781443192675</v>
      </c>
      <c r="B916" s="228" t="s">
        <v>518</v>
      </c>
      <c r="C916" s="229" t="s">
        <v>937</v>
      </c>
      <c r="D916" s="230"/>
      <c r="E916" s="231">
        <v>13.5</v>
      </c>
      <c r="F916" s="232"/>
      <c r="G916" s="233">
        <f t="shared" si="14"/>
        <v>0</v>
      </c>
    </row>
    <row r="917" spans="1:7" s="234" customFormat="1" ht="21.2" customHeight="1" x14ac:dyDescent="0.25">
      <c r="A917" s="227">
        <v>9781039704183</v>
      </c>
      <c r="B917" s="228" t="s">
        <v>910</v>
      </c>
      <c r="C917" s="229" t="s">
        <v>937</v>
      </c>
      <c r="D917" s="230"/>
      <c r="E917" s="231">
        <v>15.75</v>
      </c>
      <c r="F917" s="232"/>
      <c r="G917" s="233">
        <f t="shared" si="14"/>
        <v>0</v>
      </c>
    </row>
    <row r="918" spans="1:7" s="234" customFormat="1" ht="21.2" customHeight="1" x14ac:dyDescent="0.25">
      <c r="A918" s="227">
        <v>9781443197991</v>
      </c>
      <c r="B918" s="228" t="s">
        <v>796</v>
      </c>
      <c r="C918" s="229" t="s">
        <v>937</v>
      </c>
      <c r="D918" s="230" t="s">
        <v>944</v>
      </c>
      <c r="E918" s="231">
        <v>5</v>
      </c>
      <c r="F918" s="232"/>
      <c r="G918" s="233">
        <f t="shared" si="14"/>
        <v>0</v>
      </c>
    </row>
    <row r="919" spans="1:7" s="234" customFormat="1" ht="21.2" customHeight="1" x14ac:dyDescent="0.25">
      <c r="A919" s="227">
        <v>9781773883113</v>
      </c>
      <c r="B919" s="228" t="s">
        <v>862</v>
      </c>
      <c r="C919" s="229" t="s">
        <v>937</v>
      </c>
      <c r="D919" s="230" t="s">
        <v>944</v>
      </c>
      <c r="E919" s="231">
        <v>10</v>
      </c>
      <c r="F919" s="232"/>
      <c r="G919" s="233">
        <f t="shared" si="14"/>
        <v>0</v>
      </c>
    </row>
    <row r="920" spans="1:7" s="234" customFormat="1" ht="21.2" customHeight="1" x14ac:dyDescent="0.25">
      <c r="A920" s="227">
        <v>9781443174343</v>
      </c>
      <c r="B920" s="228" t="s">
        <v>911</v>
      </c>
      <c r="C920" s="229" t="s">
        <v>937</v>
      </c>
      <c r="D920" s="230" t="s">
        <v>944</v>
      </c>
      <c r="E920" s="231">
        <v>15.5</v>
      </c>
      <c r="F920" s="232"/>
      <c r="G920" s="233">
        <f t="shared" si="14"/>
        <v>0</v>
      </c>
    </row>
    <row r="921" spans="1:7" s="234" customFormat="1" ht="21.2" customHeight="1" x14ac:dyDescent="0.25">
      <c r="A921" s="227">
        <v>9781443192330</v>
      </c>
      <c r="B921" s="228" t="s">
        <v>262</v>
      </c>
      <c r="C921" s="229" t="s">
        <v>937</v>
      </c>
      <c r="D921" s="230"/>
      <c r="E921" s="231">
        <v>5</v>
      </c>
      <c r="F921" s="232"/>
      <c r="G921" s="233">
        <f t="shared" si="14"/>
        <v>0</v>
      </c>
    </row>
    <row r="922" spans="1:7" s="234" customFormat="1" ht="21.2" customHeight="1" x14ac:dyDescent="0.25">
      <c r="A922" s="227">
        <v>9781443192682</v>
      </c>
      <c r="B922" s="228" t="s">
        <v>476</v>
      </c>
      <c r="C922" s="229" t="s">
        <v>937</v>
      </c>
      <c r="D922" s="230"/>
      <c r="E922" s="231">
        <v>13.5</v>
      </c>
      <c r="F922" s="232"/>
      <c r="G922" s="233">
        <f t="shared" si="14"/>
        <v>0</v>
      </c>
    </row>
    <row r="923" spans="1:7" s="234" customFormat="1" ht="21.2" customHeight="1" x14ac:dyDescent="0.25">
      <c r="A923" s="227">
        <v>9781443163361</v>
      </c>
      <c r="B923" s="228" t="s">
        <v>1241</v>
      </c>
      <c r="C923" s="229" t="s">
        <v>937</v>
      </c>
      <c r="D923" s="230" t="s">
        <v>944</v>
      </c>
      <c r="E923" s="231">
        <v>10</v>
      </c>
      <c r="F923" s="232"/>
      <c r="G923" s="233">
        <f t="shared" si="14"/>
        <v>0</v>
      </c>
    </row>
    <row r="924" spans="1:7" s="234" customFormat="1" ht="21.2" customHeight="1" x14ac:dyDescent="0.25">
      <c r="A924" s="227">
        <v>9781443191807</v>
      </c>
      <c r="B924" s="228" t="s">
        <v>263</v>
      </c>
      <c r="C924" s="229" t="s">
        <v>937</v>
      </c>
      <c r="D924" s="230"/>
      <c r="E924" s="231">
        <v>22</v>
      </c>
      <c r="F924" s="232"/>
      <c r="G924" s="233">
        <f t="shared" si="14"/>
        <v>0</v>
      </c>
    </row>
    <row r="925" spans="1:7" s="234" customFormat="1" ht="21.2" customHeight="1" x14ac:dyDescent="0.25">
      <c r="A925" s="227">
        <v>9781443170925</v>
      </c>
      <c r="B925" s="228" t="s">
        <v>121</v>
      </c>
      <c r="C925" s="229" t="s">
        <v>937</v>
      </c>
      <c r="D925" s="230" t="s">
        <v>944</v>
      </c>
      <c r="E925" s="231">
        <v>12.5</v>
      </c>
      <c r="F925" s="232"/>
      <c r="G925" s="233">
        <f t="shared" si="14"/>
        <v>0</v>
      </c>
    </row>
    <row r="926" spans="1:7" s="234" customFormat="1" ht="21.2" customHeight="1" x14ac:dyDescent="0.25">
      <c r="A926" s="227">
        <v>9781443149624</v>
      </c>
      <c r="B926" s="228" t="s">
        <v>774</v>
      </c>
      <c r="C926" s="229" t="s">
        <v>937</v>
      </c>
      <c r="D926" s="230"/>
      <c r="E926" s="231">
        <v>5</v>
      </c>
      <c r="F926" s="232"/>
      <c r="G926" s="233">
        <f t="shared" si="14"/>
        <v>0</v>
      </c>
    </row>
    <row r="927" spans="1:7" s="234" customFormat="1" ht="21.2" customHeight="1" x14ac:dyDescent="0.25">
      <c r="A927" s="227">
        <v>9781443187596</v>
      </c>
      <c r="B927" s="228" t="s">
        <v>850</v>
      </c>
      <c r="C927" s="229" t="s">
        <v>937</v>
      </c>
      <c r="D927" s="230"/>
      <c r="E927" s="231">
        <v>12.5</v>
      </c>
      <c r="F927" s="232"/>
      <c r="G927" s="233">
        <f t="shared" si="14"/>
        <v>0</v>
      </c>
    </row>
    <row r="928" spans="1:7" s="234" customFormat="1" ht="21.2" customHeight="1" x14ac:dyDescent="0.25">
      <c r="A928" s="227">
        <v>9781773883236</v>
      </c>
      <c r="B928" s="228" t="s">
        <v>859</v>
      </c>
      <c r="C928" s="229" t="s">
        <v>937</v>
      </c>
      <c r="D928" s="230" t="s">
        <v>944</v>
      </c>
      <c r="E928" s="231">
        <v>13.5</v>
      </c>
      <c r="F928" s="232"/>
      <c r="G928" s="233">
        <f t="shared" si="14"/>
        <v>0</v>
      </c>
    </row>
    <row r="929" spans="1:7" s="234" customFormat="1" ht="21.2" customHeight="1" x14ac:dyDescent="0.25">
      <c r="A929" s="227">
        <v>9781443192149</v>
      </c>
      <c r="B929" s="228" t="s">
        <v>264</v>
      </c>
      <c r="C929" s="229" t="s">
        <v>937</v>
      </c>
      <c r="D929" s="230"/>
      <c r="E929" s="231">
        <v>12.5</v>
      </c>
      <c r="F929" s="232"/>
      <c r="G929" s="233">
        <f t="shared" si="14"/>
        <v>0</v>
      </c>
    </row>
    <row r="930" spans="1:7" s="234" customFormat="1" ht="21.2" customHeight="1" x14ac:dyDescent="0.25">
      <c r="A930" s="227">
        <v>9781039706729</v>
      </c>
      <c r="B930" s="228" t="s">
        <v>1256</v>
      </c>
      <c r="C930" s="229" t="s">
        <v>937</v>
      </c>
      <c r="D930" s="230" t="s">
        <v>944</v>
      </c>
      <c r="E930" s="231">
        <v>11.5</v>
      </c>
      <c r="F930" s="232"/>
      <c r="G930" s="233">
        <f t="shared" si="14"/>
        <v>0</v>
      </c>
    </row>
    <row r="931" spans="1:7" s="234" customFormat="1" ht="21.2" customHeight="1" x14ac:dyDescent="0.25">
      <c r="A931" s="227">
        <v>9781443195485</v>
      </c>
      <c r="B931" s="228" t="s">
        <v>527</v>
      </c>
      <c r="C931" s="229" t="s">
        <v>937</v>
      </c>
      <c r="D931" s="230"/>
      <c r="E931" s="231">
        <v>20.5</v>
      </c>
      <c r="F931" s="232"/>
      <c r="G931" s="233">
        <f t="shared" si="14"/>
        <v>0</v>
      </c>
    </row>
    <row r="932" spans="1:7" s="234" customFormat="1" ht="21.2" customHeight="1" x14ac:dyDescent="0.25">
      <c r="A932" s="227">
        <v>9781443195492</v>
      </c>
      <c r="B932" s="228" t="s">
        <v>528</v>
      </c>
      <c r="C932" s="229" t="s">
        <v>937</v>
      </c>
      <c r="D932" s="230"/>
      <c r="E932" s="231">
        <v>20.5</v>
      </c>
      <c r="F932" s="232"/>
      <c r="G932" s="233">
        <f t="shared" si="14"/>
        <v>0</v>
      </c>
    </row>
    <row r="933" spans="1:7" s="234" customFormat="1" ht="21.2" customHeight="1" x14ac:dyDescent="0.25">
      <c r="A933" s="227">
        <v>9781443197762</v>
      </c>
      <c r="B933" s="228" t="s">
        <v>520</v>
      </c>
      <c r="C933" s="229" t="s">
        <v>937</v>
      </c>
      <c r="D933" s="230"/>
      <c r="E933" s="231">
        <v>15.5</v>
      </c>
      <c r="F933" s="232"/>
      <c r="G933" s="233">
        <f t="shared" si="14"/>
        <v>0</v>
      </c>
    </row>
    <row r="934" spans="1:7" s="234" customFormat="1" ht="21.2" customHeight="1" x14ac:dyDescent="0.25">
      <c r="A934" s="227">
        <v>9781443197779</v>
      </c>
      <c r="B934" s="228" t="s">
        <v>519</v>
      </c>
      <c r="C934" s="229" t="s">
        <v>937</v>
      </c>
      <c r="D934" s="230"/>
      <c r="E934" s="231">
        <v>15.5</v>
      </c>
      <c r="F934" s="232"/>
      <c r="G934" s="233">
        <f t="shared" si="14"/>
        <v>0</v>
      </c>
    </row>
    <row r="935" spans="1:7" s="234" customFormat="1" ht="21.2" customHeight="1" x14ac:dyDescent="0.25">
      <c r="A935" s="227">
        <v>9781443175258</v>
      </c>
      <c r="B935" s="228" t="s">
        <v>265</v>
      </c>
      <c r="C935" s="229" t="s">
        <v>937</v>
      </c>
      <c r="D935" s="230" t="s">
        <v>944</v>
      </c>
      <c r="E935" s="231">
        <v>11.5</v>
      </c>
      <c r="F935" s="232"/>
      <c r="G935" s="233">
        <f t="shared" si="14"/>
        <v>0</v>
      </c>
    </row>
    <row r="936" spans="1:7" s="234" customFormat="1" ht="21.2" customHeight="1" x14ac:dyDescent="0.25">
      <c r="A936" s="227">
        <v>9781039705807</v>
      </c>
      <c r="B936" s="228" t="s">
        <v>1285</v>
      </c>
      <c r="C936" s="229" t="s">
        <v>937</v>
      </c>
      <c r="D936" s="230"/>
      <c r="E936" s="231">
        <v>15.75</v>
      </c>
      <c r="F936" s="232"/>
      <c r="G936" s="233">
        <f t="shared" si="14"/>
        <v>0</v>
      </c>
    </row>
    <row r="937" spans="1:7" s="234" customFormat="1" ht="21.2" customHeight="1" x14ac:dyDescent="0.25">
      <c r="A937" s="227">
        <v>9781443187992</v>
      </c>
      <c r="B937" s="228" t="s">
        <v>793</v>
      </c>
      <c r="C937" s="229" t="s">
        <v>937</v>
      </c>
      <c r="D937" s="230"/>
      <c r="E937" s="231">
        <v>13.5</v>
      </c>
      <c r="F937" s="232"/>
      <c r="G937" s="233">
        <f t="shared" si="14"/>
        <v>0</v>
      </c>
    </row>
    <row r="938" spans="1:7" s="234" customFormat="1" ht="21.2" customHeight="1" x14ac:dyDescent="0.25">
      <c r="A938" s="227">
        <v>9781443189293</v>
      </c>
      <c r="B938" s="228" t="s">
        <v>128</v>
      </c>
      <c r="C938" s="229" t="s">
        <v>937</v>
      </c>
      <c r="D938" s="230"/>
      <c r="E938" s="231">
        <v>13.5</v>
      </c>
      <c r="F938" s="232"/>
      <c r="G938" s="233">
        <f t="shared" si="14"/>
        <v>0</v>
      </c>
    </row>
    <row r="939" spans="1:7" s="234" customFormat="1" ht="21.2" customHeight="1" x14ac:dyDescent="0.25">
      <c r="A939" s="227">
        <v>9781443176477</v>
      </c>
      <c r="B939" s="228" t="s">
        <v>908</v>
      </c>
      <c r="C939" s="229" t="s">
        <v>937</v>
      </c>
      <c r="D939" s="230"/>
      <c r="E939" s="231">
        <v>5</v>
      </c>
      <c r="F939" s="232"/>
      <c r="G939" s="233">
        <f t="shared" si="14"/>
        <v>0</v>
      </c>
    </row>
    <row r="940" spans="1:7" s="234" customFormat="1" ht="21.2" customHeight="1" x14ac:dyDescent="0.25">
      <c r="A940" s="227">
        <v>9781443189644</v>
      </c>
      <c r="B940" s="228" t="s">
        <v>395</v>
      </c>
      <c r="C940" s="229" t="s">
        <v>937</v>
      </c>
      <c r="D940" s="230"/>
      <c r="E940" s="231">
        <v>7</v>
      </c>
      <c r="F940" s="232"/>
      <c r="G940" s="233">
        <f t="shared" si="14"/>
        <v>0</v>
      </c>
    </row>
    <row r="941" spans="1:7" s="234" customFormat="1" ht="21.2" customHeight="1" x14ac:dyDescent="0.25">
      <c r="A941" s="227">
        <v>9781443199353</v>
      </c>
      <c r="B941" s="228" t="s">
        <v>1327</v>
      </c>
      <c r="C941" s="229" t="s">
        <v>937</v>
      </c>
      <c r="D941" s="230"/>
      <c r="E941" s="231">
        <v>9.25</v>
      </c>
      <c r="F941" s="232"/>
      <c r="G941" s="233">
        <f t="shared" si="14"/>
        <v>0</v>
      </c>
    </row>
    <row r="942" spans="1:7" s="234" customFormat="1" ht="21.2" customHeight="1" x14ac:dyDescent="0.25">
      <c r="A942" s="227">
        <v>9781443198318</v>
      </c>
      <c r="B942" s="228" t="s">
        <v>396</v>
      </c>
      <c r="C942" s="229" t="s">
        <v>937</v>
      </c>
      <c r="D942" s="230"/>
      <c r="E942" s="231">
        <v>8.25</v>
      </c>
      <c r="F942" s="232"/>
      <c r="G942" s="233">
        <f t="shared" si="14"/>
        <v>0</v>
      </c>
    </row>
    <row r="943" spans="1:7" s="234" customFormat="1" ht="21.2" customHeight="1" x14ac:dyDescent="0.25">
      <c r="A943" s="227">
        <v>9781443168748</v>
      </c>
      <c r="B943" s="228" t="s">
        <v>1326</v>
      </c>
      <c r="C943" s="229" t="s">
        <v>937</v>
      </c>
      <c r="D943" s="230" t="s">
        <v>944</v>
      </c>
      <c r="E943" s="231">
        <v>7</v>
      </c>
      <c r="F943" s="232"/>
      <c r="G943" s="233">
        <f t="shared" si="14"/>
        <v>0</v>
      </c>
    </row>
    <row r="944" spans="1:7" s="234" customFormat="1" ht="21.2" customHeight="1" x14ac:dyDescent="0.25">
      <c r="A944" s="227">
        <v>9781443189460</v>
      </c>
      <c r="B944" s="228" t="s">
        <v>266</v>
      </c>
      <c r="C944" s="229" t="s">
        <v>937</v>
      </c>
      <c r="D944" s="230"/>
      <c r="E944" s="231">
        <v>20.5</v>
      </c>
      <c r="F944" s="232"/>
      <c r="G944" s="233">
        <f t="shared" si="14"/>
        <v>0</v>
      </c>
    </row>
    <row r="945" spans="1:7" s="234" customFormat="1" ht="21.2" customHeight="1" x14ac:dyDescent="0.25">
      <c r="A945" s="227">
        <v>9781443196987</v>
      </c>
      <c r="B945" s="228" t="s">
        <v>483</v>
      </c>
      <c r="C945" s="229" t="s">
        <v>937</v>
      </c>
      <c r="D945" s="230"/>
      <c r="E945" s="231">
        <v>11.5</v>
      </c>
      <c r="F945" s="232"/>
      <c r="G945" s="233">
        <f t="shared" si="14"/>
        <v>0</v>
      </c>
    </row>
    <row r="946" spans="1:7" s="234" customFormat="1" ht="21.2" customHeight="1" x14ac:dyDescent="0.25">
      <c r="A946" s="227">
        <v>9781443195454</v>
      </c>
      <c r="B946" s="228" t="s">
        <v>488</v>
      </c>
      <c r="C946" s="229" t="s">
        <v>937</v>
      </c>
      <c r="D946" s="230"/>
      <c r="E946" s="231">
        <v>11.5</v>
      </c>
      <c r="F946" s="232"/>
      <c r="G946" s="233">
        <f t="shared" si="14"/>
        <v>0</v>
      </c>
    </row>
    <row r="947" spans="1:7" s="234" customFormat="1" ht="21.2" customHeight="1" x14ac:dyDescent="0.25">
      <c r="A947" s="227">
        <v>9781443170789</v>
      </c>
      <c r="B947" s="228" t="s">
        <v>897</v>
      </c>
      <c r="C947" s="229" t="s">
        <v>937</v>
      </c>
      <c r="D947" s="230" t="s">
        <v>944</v>
      </c>
      <c r="E947" s="231">
        <v>10</v>
      </c>
      <c r="F947" s="232"/>
      <c r="G947" s="233">
        <f t="shared" si="14"/>
        <v>0</v>
      </c>
    </row>
    <row r="948" spans="1:7" s="234" customFormat="1" ht="21.2" customHeight="1" x14ac:dyDescent="0.25">
      <c r="A948" s="227">
        <v>9781443190817</v>
      </c>
      <c r="B948" s="228" t="s">
        <v>129</v>
      </c>
      <c r="C948" s="229" t="s">
        <v>937</v>
      </c>
      <c r="D948" s="230"/>
      <c r="E948" s="231">
        <v>15</v>
      </c>
      <c r="F948" s="232"/>
      <c r="G948" s="233">
        <f t="shared" si="14"/>
        <v>0</v>
      </c>
    </row>
    <row r="949" spans="1:7" s="234" customFormat="1" ht="21.2" customHeight="1" x14ac:dyDescent="0.25">
      <c r="A949" s="227">
        <v>9781443189385</v>
      </c>
      <c r="B949" s="228" t="s">
        <v>785</v>
      </c>
      <c r="C949" s="229" t="s">
        <v>937</v>
      </c>
      <c r="D949" s="230"/>
      <c r="E949" s="231">
        <v>5</v>
      </c>
      <c r="F949" s="232"/>
      <c r="G949" s="233">
        <f t="shared" si="14"/>
        <v>0</v>
      </c>
    </row>
    <row r="950" spans="1:7" s="234" customFormat="1" ht="21.2" customHeight="1" x14ac:dyDescent="0.25">
      <c r="A950" s="227">
        <v>9781443186162</v>
      </c>
      <c r="B950" s="228" t="s">
        <v>267</v>
      </c>
      <c r="C950" s="229" t="s">
        <v>937</v>
      </c>
      <c r="D950" s="230"/>
      <c r="E950" s="231">
        <v>12.5</v>
      </c>
      <c r="F950" s="232"/>
      <c r="G950" s="233">
        <f t="shared" si="14"/>
        <v>0</v>
      </c>
    </row>
    <row r="951" spans="1:7" s="234" customFormat="1" ht="21.2" customHeight="1" x14ac:dyDescent="0.25">
      <c r="A951" s="227">
        <v>9781443191029</v>
      </c>
      <c r="B951" s="228" t="s">
        <v>906</v>
      </c>
      <c r="C951" s="229" t="s">
        <v>938</v>
      </c>
      <c r="D951" s="230"/>
      <c r="E951" s="231">
        <v>12.5</v>
      </c>
      <c r="F951" s="232"/>
      <c r="G951" s="233">
        <f t="shared" si="14"/>
        <v>0</v>
      </c>
    </row>
    <row r="952" spans="1:7" s="234" customFormat="1" ht="21.2" customHeight="1" x14ac:dyDescent="0.25">
      <c r="A952" s="227">
        <v>9781039701663</v>
      </c>
      <c r="B952" s="228" t="s">
        <v>809</v>
      </c>
      <c r="C952" s="229" t="s">
        <v>915</v>
      </c>
      <c r="D952" s="230"/>
      <c r="E952" s="231">
        <v>15.75</v>
      </c>
      <c r="F952" s="232"/>
      <c r="G952" s="233">
        <f t="shared" si="14"/>
        <v>0</v>
      </c>
    </row>
    <row r="953" spans="1:7" s="234" customFormat="1" ht="21.2" customHeight="1" x14ac:dyDescent="0.25">
      <c r="A953" s="227">
        <v>9781443196802</v>
      </c>
      <c r="B953" s="228" t="s">
        <v>409</v>
      </c>
      <c r="C953" s="229" t="s">
        <v>915</v>
      </c>
      <c r="D953" s="230"/>
      <c r="E953" s="231">
        <v>17</v>
      </c>
      <c r="F953" s="232"/>
      <c r="G953" s="233">
        <f t="shared" si="14"/>
        <v>0</v>
      </c>
    </row>
    <row r="954" spans="1:7" s="234" customFormat="1" ht="21.2" customHeight="1" x14ac:dyDescent="0.25">
      <c r="A954" s="227">
        <v>9781443194099</v>
      </c>
      <c r="B954" s="228" t="s">
        <v>779</v>
      </c>
      <c r="C954" s="229" t="s">
        <v>915</v>
      </c>
      <c r="D954" s="230"/>
      <c r="E954" s="231">
        <v>15</v>
      </c>
      <c r="F954" s="232"/>
      <c r="G954" s="233">
        <f t="shared" si="14"/>
        <v>0</v>
      </c>
    </row>
    <row r="955" spans="1:7" s="234" customFormat="1" ht="21.2" customHeight="1" x14ac:dyDescent="0.25">
      <c r="A955" s="227">
        <v>9781039701434</v>
      </c>
      <c r="B955" s="228" t="s">
        <v>1259</v>
      </c>
      <c r="C955" s="229" t="s">
        <v>915</v>
      </c>
      <c r="D955" s="230"/>
      <c r="E955" s="231">
        <v>15.75</v>
      </c>
      <c r="F955" s="232"/>
      <c r="G955" s="233">
        <f t="shared" si="14"/>
        <v>0</v>
      </c>
    </row>
    <row r="956" spans="1:7" s="234" customFormat="1" ht="21.2" customHeight="1" x14ac:dyDescent="0.25">
      <c r="A956" s="227">
        <v>9781443189149</v>
      </c>
      <c r="B956" s="228" t="s">
        <v>866</v>
      </c>
      <c r="C956" s="229" t="s">
        <v>915</v>
      </c>
      <c r="D956" s="230"/>
      <c r="E956" s="231">
        <v>15.8</v>
      </c>
      <c r="F956" s="232"/>
      <c r="G956" s="233">
        <f t="shared" si="14"/>
        <v>0</v>
      </c>
    </row>
    <row r="957" spans="1:7" s="234" customFormat="1" ht="21.2" customHeight="1" x14ac:dyDescent="0.25">
      <c r="A957" s="227">
        <v>9781443199339</v>
      </c>
      <c r="B957" s="228" t="s">
        <v>781</v>
      </c>
      <c r="C957" s="229" t="s">
        <v>915</v>
      </c>
      <c r="D957" s="230" t="s">
        <v>944</v>
      </c>
      <c r="E957" s="231">
        <v>10</v>
      </c>
      <c r="F957" s="232"/>
      <c r="G957" s="233">
        <f t="shared" si="14"/>
        <v>0</v>
      </c>
    </row>
    <row r="958" spans="1:7" s="234" customFormat="1" ht="21.2" customHeight="1" x14ac:dyDescent="0.25">
      <c r="A958" s="227">
        <v>9781443169530</v>
      </c>
      <c r="B958" s="228" t="s">
        <v>791</v>
      </c>
      <c r="C958" s="229" t="s">
        <v>915</v>
      </c>
      <c r="D958" s="230"/>
      <c r="E958" s="231">
        <v>12.5</v>
      </c>
      <c r="F958" s="232"/>
      <c r="G958" s="233">
        <f t="shared" si="14"/>
        <v>0</v>
      </c>
    </row>
    <row r="959" spans="1:7" s="234" customFormat="1" ht="21.2" customHeight="1" x14ac:dyDescent="0.25">
      <c r="A959" s="227">
        <v>9781443191524</v>
      </c>
      <c r="B959" s="228" t="s">
        <v>817</v>
      </c>
      <c r="C959" s="229" t="s">
        <v>915</v>
      </c>
      <c r="D959" s="230"/>
      <c r="E959" s="231">
        <v>9.25</v>
      </c>
      <c r="F959" s="232"/>
      <c r="G959" s="233">
        <f t="shared" si="14"/>
        <v>0</v>
      </c>
    </row>
    <row r="960" spans="1:7" s="234" customFormat="1" ht="21.2" customHeight="1" x14ac:dyDescent="0.25">
      <c r="A960" s="227">
        <v>9781443181655</v>
      </c>
      <c r="B960" s="228" t="s">
        <v>775</v>
      </c>
      <c r="C960" s="229" t="s">
        <v>915</v>
      </c>
      <c r="D960" s="230"/>
      <c r="E960" s="231">
        <v>3</v>
      </c>
      <c r="F960" s="232"/>
      <c r="G960" s="233">
        <f t="shared" si="14"/>
        <v>0</v>
      </c>
    </row>
    <row r="961" spans="1:7" s="234" customFormat="1" ht="21.2" customHeight="1" x14ac:dyDescent="0.25">
      <c r="A961" s="227">
        <v>9781443176378</v>
      </c>
      <c r="B961" s="228" t="s">
        <v>1286</v>
      </c>
      <c r="C961" s="229" t="s">
        <v>915</v>
      </c>
      <c r="D961" s="230"/>
      <c r="E961" s="231">
        <v>11.5</v>
      </c>
      <c r="F961" s="232"/>
      <c r="G961" s="233">
        <f t="shared" si="14"/>
        <v>0</v>
      </c>
    </row>
    <row r="962" spans="1:7" s="234" customFormat="1" ht="21.2" customHeight="1" x14ac:dyDescent="0.25">
      <c r="A962" s="227">
        <v>9781443191692</v>
      </c>
      <c r="B962" s="228" t="s">
        <v>846</v>
      </c>
      <c r="C962" s="229" t="s">
        <v>915</v>
      </c>
      <c r="D962" s="230" t="s">
        <v>944</v>
      </c>
      <c r="E962" s="231">
        <v>21</v>
      </c>
      <c r="F962" s="232"/>
      <c r="G962" s="233">
        <f t="shared" si="14"/>
        <v>0</v>
      </c>
    </row>
    <row r="963" spans="1:7" s="234" customFormat="1" ht="21.2" customHeight="1" x14ac:dyDescent="0.25">
      <c r="A963" s="227">
        <v>9781443199124</v>
      </c>
      <c r="B963" s="228" t="s">
        <v>847</v>
      </c>
      <c r="C963" s="229" t="s">
        <v>915</v>
      </c>
      <c r="D963" s="230" t="s">
        <v>944</v>
      </c>
      <c r="E963" s="231">
        <v>12.5</v>
      </c>
      <c r="F963" s="232"/>
      <c r="G963" s="233">
        <f t="shared" si="14"/>
        <v>0</v>
      </c>
    </row>
    <row r="964" spans="1:7" s="234" customFormat="1" ht="21.2" customHeight="1" x14ac:dyDescent="0.25">
      <c r="A964" s="227">
        <v>9781443193511</v>
      </c>
      <c r="B964" s="228" t="s">
        <v>268</v>
      </c>
      <c r="C964" s="229" t="s">
        <v>915</v>
      </c>
      <c r="D964" s="230" t="s">
        <v>944</v>
      </c>
      <c r="E964" s="231">
        <v>20</v>
      </c>
      <c r="F964" s="232"/>
      <c r="G964" s="233">
        <f t="shared" si="14"/>
        <v>0</v>
      </c>
    </row>
    <row r="965" spans="1:7" s="234" customFormat="1" ht="21.2" customHeight="1" x14ac:dyDescent="0.25">
      <c r="A965" s="227">
        <v>9782897518905</v>
      </c>
      <c r="B965" s="228" t="s">
        <v>1352</v>
      </c>
      <c r="C965" s="229" t="s">
        <v>915</v>
      </c>
      <c r="D965" s="230"/>
      <c r="E965" s="231">
        <v>10</v>
      </c>
      <c r="F965" s="232"/>
      <c r="G965" s="233">
        <f t="shared" ref="G965:G1026" si="15">+F965*E965</f>
        <v>0</v>
      </c>
    </row>
    <row r="966" spans="1:7" s="234" customFormat="1" ht="21.2" customHeight="1" x14ac:dyDescent="0.25">
      <c r="A966" s="227">
        <v>9781443198158</v>
      </c>
      <c r="B966" s="228" t="s">
        <v>1311</v>
      </c>
      <c r="C966" s="229" t="s">
        <v>915</v>
      </c>
      <c r="D966" s="230" t="s">
        <v>944</v>
      </c>
      <c r="E966" s="231">
        <v>13.5</v>
      </c>
      <c r="F966" s="232"/>
      <c r="G966" s="233">
        <f t="shared" si="15"/>
        <v>0</v>
      </c>
    </row>
    <row r="967" spans="1:7" s="234" customFormat="1" ht="21.2" customHeight="1" x14ac:dyDescent="0.25">
      <c r="A967" s="227">
        <v>9781039705111</v>
      </c>
      <c r="B967" s="228" t="s">
        <v>1284</v>
      </c>
      <c r="C967" s="229" t="s">
        <v>915</v>
      </c>
      <c r="D967" s="230"/>
      <c r="E967" s="231">
        <v>13.5</v>
      </c>
      <c r="F967" s="232"/>
      <c r="G967" s="233">
        <f t="shared" si="15"/>
        <v>0</v>
      </c>
    </row>
    <row r="968" spans="1:7" s="234" customFormat="1" ht="21.2" customHeight="1" x14ac:dyDescent="0.25">
      <c r="A968" s="227">
        <v>9781039703575</v>
      </c>
      <c r="B968" s="228" t="s">
        <v>1297</v>
      </c>
      <c r="C968" s="229" t="s">
        <v>915</v>
      </c>
      <c r="D968" s="230"/>
      <c r="E968" s="231">
        <v>13.5</v>
      </c>
      <c r="F968" s="232"/>
      <c r="G968" s="233">
        <f t="shared" si="15"/>
        <v>0</v>
      </c>
    </row>
    <row r="969" spans="1:7" s="234" customFormat="1" ht="21.2" customHeight="1" x14ac:dyDescent="0.25">
      <c r="A969" s="227">
        <v>9781039705234</v>
      </c>
      <c r="B969" s="228" t="s">
        <v>1296</v>
      </c>
      <c r="C969" s="229" t="s">
        <v>915</v>
      </c>
      <c r="D969" s="230" t="s">
        <v>944</v>
      </c>
      <c r="E969" s="231">
        <v>15.75</v>
      </c>
      <c r="F969" s="232"/>
      <c r="G969" s="233">
        <f t="shared" si="15"/>
        <v>0</v>
      </c>
    </row>
    <row r="970" spans="1:7" s="234" customFormat="1" ht="21.2" customHeight="1" x14ac:dyDescent="0.25">
      <c r="A970" s="227">
        <v>9781039701175</v>
      </c>
      <c r="B970" s="228" t="s">
        <v>904</v>
      </c>
      <c r="C970" s="229" t="s">
        <v>915</v>
      </c>
      <c r="D970" s="230"/>
      <c r="E970" s="231">
        <v>13.5</v>
      </c>
      <c r="F970" s="232"/>
      <c r="G970" s="233">
        <f t="shared" si="15"/>
        <v>0</v>
      </c>
    </row>
    <row r="971" spans="1:7" s="234" customFormat="1" ht="21.2" customHeight="1" x14ac:dyDescent="0.25">
      <c r="A971" s="227">
        <v>9781443195997</v>
      </c>
      <c r="B971" s="228" t="s">
        <v>773</v>
      </c>
      <c r="C971" s="229" t="s">
        <v>915</v>
      </c>
      <c r="D971" s="230" t="s">
        <v>944</v>
      </c>
      <c r="E971" s="231">
        <v>5</v>
      </c>
      <c r="F971" s="232"/>
      <c r="G971" s="233">
        <f t="shared" si="15"/>
        <v>0</v>
      </c>
    </row>
    <row r="972" spans="1:7" s="234" customFormat="1" ht="21.2" customHeight="1" x14ac:dyDescent="0.25">
      <c r="A972" s="227">
        <v>9780439961257</v>
      </c>
      <c r="B972" s="228" t="s">
        <v>514</v>
      </c>
      <c r="C972" s="229" t="s">
        <v>915</v>
      </c>
      <c r="D972" s="230" t="s">
        <v>944</v>
      </c>
      <c r="E972" s="231">
        <v>9.5</v>
      </c>
      <c r="F972" s="232"/>
      <c r="G972" s="233">
        <f t="shared" si="15"/>
        <v>0</v>
      </c>
    </row>
    <row r="973" spans="1:7" s="234" customFormat="1" ht="21.2" customHeight="1" x14ac:dyDescent="0.25">
      <c r="A973" s="227">
        <v>9781039709430</v>
      </c>
      <c r="B973" s="228" t="s">
        <v>1306</v>
      </c>
      <c r="C973" s="229" t="s">
        <v>915</v>
      </c>
      <c r="D973" s="230"/>
      <c r="E973" s="231">
        <v>15.75</v>
      </c>
      <c r="F973" s="232"/>
      <c r="G973" s="233">
        <f t="shared" si="15"/>
        <v>0</v>
      </c>
    </row>
    <row r="974" spans="1:7" s="234" customFormat="1" ht="21.2" customHeight="1" x14ac:dyDescent="0.25">
      <c r="A974" s="227">
        <v>9781443154000</v>
      </c>
      <c r="B974" s="228" t="s">
        <v>868</v>
      </c>
      <c r="C974" s="229" t="s">
        <v>915</v>
      </c>
      <c r="D974" s="230"/>
      <c r="E974" s="231">
        <v>3</v>
      </c>
      <c r="F974" s="232"/>
      <c r="G974" s="233">
        <f t="shared" si="15"/>
        <v>0</v>
      </c>
    </row>
    <row r="975" spans="1:7" s="234" customFormat="1" ht="21.2" customHeight="1" x14ac:dyDescent="0.25">
      <c r="A975" s="227">
        <v>9781443111584</v>
      </c>
      <c r="B975" s="228" t="s">
        <v>496</v>
      </c>
      <c r="C975" s="229" t="s">
        <v>915</v>
      </c>
      <c r="D975" s="230" t="s">
        <v>944</v>
      </c>
      <c r="E975" s="231">
        <v>12.5</v>
      </c>
      <c r="F975" s="232"/>
      <c r="G975" s="233">
        <f t="shared" si="15"/>
        <v>0</v>
      </c>
    </row>
    <row r="976" spans="1:7" s="234" customFormat="1" ht="21.2" customHeight="1" x14ac:dyDescent="0.25">
      <c r="A976" s="227">
        <v>9781039707443</v>
      </c>
      <c r="B976" s="228" t="s">
        <v>1258</v>
      </c>
      <c r="C976" s="229" t="s">
        <v>915</v>
      </c>
      <c r="D976" s="230"/>
      <c r="E976" s="231">
        <v>13.5</v>
      </c>
      <c r="F976" s="232"/>
      <c r="G976" s="233">
        <f t="shared" si="15"/>
        <v>0</v>
      </c>
    </row>
    <row r="977" spans="1:7" s="234" customFormat="1" ht="21.2" customHeight="1" x14ac:dyDescent="0.25">
      <c r="A977" s="227">
        <v>9781443190794</v>
      </c>
      <c r="B977" s="228" t="s">
        <v>788</v>
      </c>
      <c r="C977" s="229" t="s">
        <v>915</v>
      </c>
      <c r="D977" s="230"/>
      <c r="E977" s="231">
        <v>21</v>
      </c>
      <c r="F977" s="232"/>
      <c r="G977" s="233">
        <f t="shared" si="15"/>
        <v>0</v>
      </c>
    </row>
    <row r="978" spans="1:7" s="234" customFormat="1" ht="21.2" customHeight="1" x14ac:dyDescent="0.25">
      <c r="A978" s="227">
        <v>9781443191173</v>
      </c>
      <c r="B978" s="228" t="s">
        <v>412</v>
      </c>
      <c r="C978" s="229" t="s">
        <v>915</v>
      </c>
      <c r="D978" s="230" t="s">
        <v>944</v>
      </c>
      <c r="E978" s="231">
        <v>12.5</v>
      </c>
      <c r="F978" s="232"/>
      <c r="G978" s="233">
        <f t="shared" si="15"/>
        <v>0</v>
      </c>
    </row>
    <row r="979" spans="1:7" s="234" customFormat="1" ht="21.2" customHeight="1" x14ac:dyDescent="0.25">
      <c r="A979" s="227">
        <v>9781443196499</v>
      </c>
      <c r="B979" s="228" t="s">
        <v>401</v>
      </c>
      <c r="C979" s="229" t="s">
        <v>915</v>
      </c>
      <c r="D979" s="230" t="s">
        <v>944</v>
      </c>
      <c r="E979" s="231">
        <v>17</v>
      </c>
      <c r="F979" s="232"/>
      <c r="G979" s="233">
        <f t="shared" si="15"/>
        <v>0</v>
      </c>
    </row>
    <row r="980" spans="1:7" s="234" customFormat="1" ht="21.2" customHeight="1" x14ac:dyDescent="0.25">
      <c r="A980" s="227">
        <v>9781443193887</v>
      </c>
      <c r="B980" s="228" t="s">
        <v>806</v>
      </c>
      <c r="C980" s="229" t="s">
        <v>915</v>
      </c>
      <c r="D980" s="230"/>
      <c r="E980" s="231">
        <v>11.5</v>
      </c>
      <c r="F980" s="232"/>
      <c r="G980" s="233">
        <f t="shared" si="15"/>
        <v>0</v>
      </c>
    </row>
    <row r="981" spans="1:7" s="234" customFormat="1" ht="21.2" customHeight="1" x14ac:dyDescent="0.25">
      <c r="A981" s="227">
        <v>9781443193160</v>
      </c>
      <c r="B981" s="228" t="s">
        <v>269</v>
      </c>
      <c r="C981" s="229" t="s">
        <v>915</v>
      </c>
      <c r="D981" s="230"/>
      <c r="E981" s="231">
        <v>13.5</v>
      </c>
      <c r="F981" s="232"/>
      <c r="G981" s="233">
        <f t="shared" si="15"/>
        <v>0</v>
      </c>
    </row>
    <row r="982" spans="1:7" s="234" customFormat="1" ht="21.2" customHeight="1" x14ac:dyDescent="0.25">
      <c r="A982" s="227">
        <v>9781039701687</v>
      </c>
      <c r="B982" s="228" t="s">
        <v>792</v>
      </c>
      <c r="C982" s="229" t="s">
        <v>915</v>
      </c>
      <c r="D982" s="230"/>
      <c r="E982" s="231">
        <v>13.5</v>
      </c>
      <c r="F982" s="232"/>
      <c r="G982" s="233">
        <f t="shared" si="15"/>
        <v>0</v>
      </c>
    </row>
    <row r="983" spans="1:7" s="234" customFormat="1" ht="21.2" customHeight="1" x14ac:dyDescent="0.25">
      <c r="A983" s="227">
        <v>9781443195164</v>
      </c>
      <c r="B983" s="228" t="s">
        <v>403</v>
      </c>
      <c r="C983" s="229" t="s">
        <v>915</v>
      </c>
      <c r="D983" s="230"/>
      <c r="E983" s="231">
        <v>5</v>
      </c>
      <c r="F983" s="232"/>
      <c r="G983" s="233">
        <f t="shared" si="15"/>
        <v>0</v>
      </c>
    </row>
    <row r="984" spans="1:7" s="234" customFormat="1" ht="21.2" customHeight="1" x14ac:dyDescent="0.25">
      <c r="A984" s="227">
        <v>9781443154512</v>
      </c>
      <c r="B984" s="228" t="s">
        <v>485</v>
      </c>
      <c r="C984" s="229" t="s">
        <v>915</v>
      </c>
      <c r="D984" s="230"/>
      <c r="E984" s="231">
        <v>9</v>
      </c>
      <c r="F984" s="232"/>
      <c r="G984" s="233">
        <f t="shared" si="15"/>
        <v>0</v>
      </c>
    </row>
    <row r="985" spans="1:7" s="234" customFormat="1" ht="21.2" customHeight="1" x14ac:dyDescent="0.25">
      <c r="A985" s="227">
        <v>9781039701830</v>
      </c>
      <c r="B985" s="228" t="s">
        <v>1283</v>
      </c>
      <c r="C985" s="229" t="s">
        <v>915</v>
      </c>
      <c r="D985" s="230" t="s">
        <v>944</v>
      </c>
      <c r="E985" s="231">
        <v>13.5</v>
      </c>
      <c r="F985" s="232"/>
      <c r="G985" s="233">
        <f t="shared" si="15"/>
        <v>0</v>
      </c>
    </row>
    <row r="986" spans="1:7" s="234" customFormat="1" ht="21.2" customHeight="1" x14ac:dyDescent="0.25">
      <c r="A986" s="227">
        <v>9781039701878</v>
      </c>
      <c r="B986" s="228" t="s">
        <v>905</v>
      </c>
      <c r="C986" s="229" t="s">
        <v>915</v>
      </c>
      <c r="D986" s="230"/>
      <c r="E986" s="231">
        <v>11.5</v>
      </c>
      <c r="F986" s="232"/>
      <c r="G986" s="233">
        <f t="shared" si="15"/>
        <v>0</v>
      </c>
    </row>
    <row r="987" spans="1:7" s="234" customFormat="1" ht="21.2" customHeight="1" x14ac:dyDescent="0.25">
      <c r="A987" s="227">
        <v>9781443191265</v>
      </c>
      <c r="B987" s="228" t="s">
        <v>801</v>
      </c>
      <c r="C987" s="229" t="s">
        <v>915</v>
      </c>
      <c r="D987" s="230"/>
      <c r="E987" s="231">
        <v>11.5</v>
      </c>
      <c r="F987" s="232"/>
      <c r="G987" s="233">
        <f t="shared" si="15"/>
        <v>0</v>
      </c>
    </row>
    <row r="988" spans="1:7" s="234" customFormat="1" ht="21.2" customHeight="1" x14ac:dyDescent="0.25">
      <c r="A988" s="227">
        <v>9781039701571</v>
      </c>
      <c r="B988" s="228" t="s">
        <v>886</v>
      </c>
      <c r="C988" s="229" t="s">
        <v>915</v>
      </c>
      <c r="D988" s="230"/>
      <c r="E988" s="231">
        <v>11.5</v>
      </c>
      <c r="F988" s="232"/>
      <c r="G988" s="233">
        <f t="shared" si="15"/>
        <v>0</v>
      </c>
    </row>
    <row r="989" spans="1:7" s="234" customFormat="1" ht="21.2" customHeight="1" x14ac:dyDescent="0.25">
      <c r="A989" s="227">
        <v>9781039701564</v>
      </c>
      <c r="B989" s="228" t="s">
        <v>802</v>
      </c>
      <c r="C989" s="229" t="s">
        <v>915</v>
      </c>
      <c r="D989" s="230"/>
      <c r="E989" s="231">
        <v>11.5</v>
      </c>
      <c r="F989" s="232"/>
      <c r="G989" s="233">
        <f t="shared" si="15"/>
        <v>0</v>
      </c>
    </row>
    <row r="990" spans="1:7" s="234" customFormat="1" ht="21.2" customHeight="1" x14ac:dyDescent="0.25">
      <c r="A990" s="227">
        <v>9781443187572</v>
      </c>
      <c r="B990" s="228" t="s">
        <v>261</v>
      </c>
      <c r="C990" s="229" t="s">
        <v>915</v>
      </c>
      <c r="D990" s="230" t="s">
        <v>944</v>
      </c>
      <c r="E990" s="231">
        <v>5</v>
      </c>
      <c r="F990" s="232"/>
      <c r="G990" s="233">
        <f t="shared" si="15"/>
        <v>0</v>
      </c>
    </row>
    <row r="991" spans="1:7" s="234" customFormat="1" ht="21.2" customHeight="1" x14ac:dyDescent="0.25">
      <c r="A991" s="227">
        <v>9781443197168</v>
      </c>
      <c r="B991" s="228" t="s">
        <v>883</v>
      </c>
      <c r="C991" s="229" t="s">
        <v>915</v>
      </c>
      <c r="D991" s="230"/>
      <c r="E991" s="231">
        <v>9</v>
      </c>
      <c r="F991" s="232"/>
      <c r="G991" s="233">
        <f t="shared" si="15"/>
        <v>0</v>
      </c>
    </row>
    <row r="992" spans="1:7" s="234" customFormat="1" ht="21.2" customHeight="1" x14ac:dyDescent="0.25">
      <c r="A992" s="227">
        <v>9781443198790</v>
      </c>
      <c r="B992" s="228" t="s">
        <v>898</v>
      </c>
      <c r="C992" s="229" t="s">
        <v>915</v>
      </c>
      <c r="D992" s="230"/>
      <c r="E992" s="231">
        <v>9.25</v>
      </c>
      <c r="F992" s="232"/>
      <c r="G992" s="233">
        <f t="shared" si="15"/>
        <v>0</v>
      </c>
    </row>
    <row r="993" spans="1:7" s="234" customFormat="1" ht="21.2" customHeight="1" x14ac:dyDescent="0.25">
      <c r="A993" s="227">
        <v>9781039706200</v>
      </c>
      <c r="B993" s="228" t="s">
        <v>1305</v>
      </c>
      <c r="C993" s="229" t="s">
        <v>915</v>
      </c>
      <c r="D993" s="230"/>
      <c r="E993" s="231">
        <v>10.5</v>
      </c>
      <c r="F993" s="232"/>
      <c r="G993" s="233">
        <f t="shared" si="15"/>
        <v>0</v>
      </c>
    </row>
    <row r="994" spans="1:7" s="234" customFormat="1" ht="21.2" customHeight="1" x14ac:dyDescent="0.25">
      <c r="A994" s="227">
        <v>9781443189125</v>
      </c>
      <c r="B994" s="228" t="s">
        <v>127</v>
      </c>
      <c r="C994" s="229" t="s">
        <v>915</v>
      </c>
      <c r="D994" s="230"/>
      <c r="E994" s="231">
        <v>12.5</v>
      </c>
      <c r="F994" s="232"/>
      <c r="G994" s="233">
        <f t="shared" si="15"/>
        <v>0</v>
      </c>
    </row>
    <row r="995" spans="1:7" s="234" customFormat="1" ht="21.2" customHeight="1" x14ac:dyDescent="0.25">
      <c r="A995" s="227">
        <v>9781443189941</v>
      </c>
      <c r="B995" s="228" t="s">
        <v>491</v>
      </c>
      <c r="C995" s="229" t="s">
        <v>915</v>
      </c>
      <c r="D995" s="230"/>
      <c r="E995" s="231">
        <v>13.5</v>
      </c>
      <c r="F995" s="232"/>
      <c r="G995" s="233">
        <f t="shared" si="15"/>
        <v>0</v>
      </c>
    </row>
    <row r="996" spans="1:7" s="234" customFormat="1" ht="21.2" customHeight="1" x14ac:dyDescent="0.25">
      <c r="A996" s="227">
        <v>9781443185837</v>
      </c>
      <c r="B996" s="228" t="s">
        <v>899</v>
      </c>
      <c r="C996" s="229" t="s">
        <v>915</v>
      </c>
      <c r="D996" s="230"/>
      <c r="E996" s="231">
        <v>9</v>
      </c>
      <c r="F996" s="232"/>
      <c r="G996" s="233">
        <f t="shared" si="15"/>
        <v>0</v>
      </c>
    </row>
    <row r="997" spans="1:7" s="234" customFormat="1" ht="21.2" customHeight="1" x14ac:dyDescent="0.25">
      <c r="A997" s="227">
        <v>9781443173490</v>
      </c>
      <c r="B997" s="228" t="s">
        <v>900</v>
      </c>
      <c r="C997" s="229" t="s">
        <v>915</v>
      </c>
      <c r="D997" s="230" t="s">
        <v>944</v>
      </c>
      <c r="E997" s="231">
        <v>11</v>
      </c>
      <c r="F997" s="232"/>
      <c r="G997" s="233">
        <f t="shared" si="15"/>
        <v>0</v>
      </c>
    </row>
    <row r="998" spans="1:7" s="234" customFormat="1" ht="21.2" customHeight="1" x14ac:dyDescent="0.25">
      <c r="A998" s="227">
        <v>9781443191272</v>
      </c>
      <c r="B998" s="228" t="s">
        <v>529</v>
      </c>
      <c r="C998" s="229" t="s">
        <v>915</v>
      </c>
      <c r="D998" s="230"/>
      <c r="E998" s="231">
        <v>12.5</v>
      </c>
      <c r="F998" s="232"/>
      <c r="G998" s="233">
        <f t="shared" si="15"/>
        <v>0</v>
      </c>
    </row>
    <row r="999" spans="1:7" s="234" customFormat="1" ht="21.2" customHeight="1" x14ac:dyDescent="0.25">
      <c r="A999" s="227">
        <v>9781443198264</v>
      </c>
      <c r="B999" s="228" t="s">
        <v>408</v>
      </c>
      <c r="C999" s="229" t="s">
        <v>915</v>
      </c>
      <c r="D999" s="230"/>
      <c r="E999" s="231">
        <v>12.5</v>
      </c>
      <c r="F999" s="232"/>
      <c r="G999" s="233">
        <f t="shared" si="15"/>
        <v>0</v>
      </c>
    </row>
    <row r="1000" spans="1:7" s="234" customFormat="1" ht="21.2" customHeight="1" x14ac:dyDescent="0.25">
      <c r="A1000" s="227">
        <v>9781443164085</v>
      </c>
      <c r="B1000" s="228" t="s">
        <v>808</v>
      </c>
      <c r="C1000" s="229" t="s">
        <v>915</v>
      </c>
      <c r="D1000" s="230"/>
      <c r="E1000" s="231">
        <v>12.5</v>
      </c>
      <c r="F1000" s="232"/>
      <c r="G1000" s="233">
        <f t="shared" si="15"/>
        <v>0</v>
      </c>
    </row>
    <row r="1001" spans="1:7" s="234" customFormat="1" ht="21.2" customHeight="1" x14ac:dyDescent="0.25">
      <c r="A1001" s="227">
        <v>9781443164092</v>
      </c>
      <c r="B1001" s="228" t="s">
        <v>901</v>
      </c>
      <c r="C1001" s="229" t="s">
        <v>915</v>
      </c>
      <c r="D1001" s="230"/>
      <c r="E1001" s="231">
        <v>10</v>
      </c>
      <c r="F1001" s="232"/>
      <c r="G1001" s="233">
        <f t="shared" si="15"/>
        <v>0</v>
      </c>
    </row>
    <row r="1002" spans="1:7" s="234" customFormat="1" ht="21.2" customHeight="1" x14ac:dyDescent="0.25">
      <c r="A1002" s="227">
        <v>9781443181297</v>
      </c>
      <c r="B1002" s="228" t="s">
        <v>484</v>
      </c>
      <c r="C1002" s="229" t="s">
        <v>915</v>
      </c>
      <c r="D1002" s="230"/>
      <c r="E1002" s="231">
        <v>12.5</v>
      </c>
      <c r="F1002" s="232"/>
      <c r="G1002" s="233">
        <f t="shared" si="15"/>
        <v>0</v>
      </c>
    </row>
    <row r="1003" spans="1:7" s="234" customFormat="1" ht="21.2" customHeight="1" x14ac:dyDescent="0.25">
      <c r="A1003" s="227">
        <v>9781443174923</v>
      </c>
      <c r="B1003" s="228" t="s">
        <v>1345</v>
      </c>
      <c r="C1003" s="229" t="s">
        <v>915</v>
      </c>
      <c r="D1003" s="230"/>
      <c r="E1003" s="231">
        <v>11</v>
      </c>
      <c r="F1003" s="232"/>
      <c r="G1003" s="233">
        <f t="shared" si="15"/>
        <v>0</v>
      </c>
    </row>
    <row r="1004" spans="1:7" s="234" customFormat="1" ht="21.2" customHeight="1" x14ac:dyDescent="0.25">
      <c r="A1004" s="227">
        <v>9781443195393</v>
      </c>
      <c r="B1004" s="228" t="s">
        <v>270</v>
      </c>
      <c r="C1004" s="229" t="s">
        <v>915</v>
      </c>
      <c r="D1004" s="230" t="s">
        <v>944</v>
      </c>
      <c r="E1004" s="231">
        <v>13.5</v>
      </c>
      <c r="F1004" s="232"/>
      <c r="G1004" s="233">
        <f t="shared" si="15"/>
        <v>0</v>
      </c>
    </row>
    <row r="1005" spans="1:7" s="234" customFormat="1" ht="21.2" customHeight="1" x14ac:dyDescent="0.25">
      <c r="A1005" s="227">
        <v>9781443199391</v>
      </c>
      <c r="B1005" s="228" t="s">
        <v>415</v>
      </c>
      <c r="C1005" s="229" t="s">
        <v>915</v>
      </c>
      <c r="D1005" s="230"/>
      <c r="E1005" s="231">
        <v>5</v>
      </c>
      <c r="F1005" s="232"/>
      <c r="G1005" s="233">
        <f t="shared" si="15"/>
        <v>0</v>
      </c>
    </row>
    <row r="1006" spans="1:7" s="234" customFormat="1" ht="21.2" customHeight="1" x14ac:dyDescent="0.25">
      <c r="A1006" s="227">
        <v>9781039701656</v>
      </c>
      <c r="B1006" s="228" t="s">
        <v>821</v>
      </c>
      <c r="C1006" s="229" t="s">
        <v>915</v>
      </c>
      <c r="D1006" s="230"/>
      <c r="E1006" s="231">
        <v>5</v>
      </c>
      <c r="F1006" s="232"/>
      <c r="G1006" s="233">
        <f t="shared" si="15"/>
        <v>0</v>
      </c>
    </row>
    <row r="1007" spans="1:7" s="234" customFormat="1" ht="21.2" customHeight="1" x14ac:dyDescent="0.25">
      <c r="A1007" s="227">
        <v>9781039706552</v>
      </c>
      <c r="B1007" s="228" t="s">
        <v>1282</v>
      </c>
      <c r="C1007" s="229" t="s">
        <v>915</v>
      </c>
      <c r="D1007" s="230"/>
      <c r="E1007" s="231">
        <v>15.75</v>
      </c>
      <c r="F1007" s="232"/>
      <c r="G1007" s="233">
        <f t="shared" si="15"/>
        <v>0</v>
      </c>
    </row>
    <row r="1008" spans="1:7" s="234" customFormat="1" ht="21.2" customHeight="1" x14ac:dyDescent="0.25">
      <c r="A1008" s="227">
        <v>9781443195706</v>
      </c>
      <c r="B1008" s="228" t="s">
        <v>271</v>
      </c>
      <c r="C1008" s="229" t="s">
        <v>915</v>
      </c>
      <c r="D1008" s="230"/>
      <c r="E1008" s="231">
        <v>12.5</v>
      </c>
      <c r="F1008" s="232"/>
      <c r="G1008" s="233">
        <f t="shared" si="15"/>
        <v>0</v>
      </c>
    </row>
    <row r="1009" spans="1:7" s="234" customFormat="1" ht="21.2" customHeight="1" x14ac:dyDescent="0.25">
      <c r="A1009" s="227">
        <v>9782898105722</v>
      </c>
      <c r="B1009" s="228" t="s">
        <v>272</v>
      </c>
      <c r="C1009" s="229" t="s">
        <v>915</v>
      </c>
      <c r="D1009" s="230" t="s">
        <v>944</v>
      </c>
      <c r="E1009" s="231">
        <v>17.5</v>
      </c>
      <c r="F1009" s="232"/>
      <c r="G1009" s="233">
        <f t="shared" si="15"/>
        <v>0</v>
      </c>
    </row>
    <row r="1010" spans="1:7" s="234" customFormat="1" ht="21.2" customHeight="1" x14ac:dyDescent="0.25">
      <c r="A1010" s="227">
        <v>9781039702158</v>
      </c>
      <c r="B1010" s="228" t="s">
        <v>848</v>
      </c>
      <c r="C1010" s="229" t="s">
        <v>915</v>
      </c>
      <c r="D1010" s="230"/>
      <c r="E1010" s="231">
        <v>13.5</v>
      </c>
      <c r="F1010" s="232"/>
      <c r="G1010" s="233">
        <f t="shared" si="15"/>
        <v>0</v>
      </c>
    </row>
    <row r="1011" spans="1:7" s="234" customFormat="1" ht="21.2" customHeight="1" x14ac:dyDescent="0.25">
      <c r="A1011" s="227">
        <v>9781443180658</v>
      </c>
      <c r="B1011" s="228" t="s">
        <v>811</v>
      </c>
      <c r="C1011" s="229" t="s">
        <v>915</v>
      </c>
      <c r="D1011" s="230" t="s">
        <v>944</v>
      </c>
      <c r="E1011" s="231">
        <v>22</v>
      </c>
      <c r="F1011" s="232"/>
      <c r="G1011" s="233">
        <f t="shared" si="15"/>
        <v>0</v>
      </c>
    </row>
    <row r="1012" spans="1:7" s="234" customFormat="1" ht="21.2" customHeight="1" x14ac:dyDescent="0.25">
      <c r="A1012" s="227">
        <v>9781039703599</v>
      </c>
      <c r="B1012" s="228" t="s">
        <v>1299</v>
      </c>
      <c r="C1012" s="229" t="s">
        <v>915</v>
      </c>
      <c r="D1012" s="230" t="s">
        <v>944</v>
      </c>
      <c r="E1012" s="231">
        <v>26</v>
      </c>
      <c r="F1012" s="232"/>
      <c r="G1012" s="233">
        <f t="shared" si="15"/>
        <v>0</v>
      </c>
    </row>
    <row r="1013" spans="1:7" s="234" customFormat="1" ht="21.2" customHeight="1" x14ac:dyDescent="0.25">
      <c r="A1013" s="227">
        <v>9781443194358</v>
      </c>
      <c r="B1013" s="228" t="s">
        <v>397</v>
      </c>
      <c r="C1013" s="229" t="s">
        <v>915</v>
      </c>
      <c r="D1013" s="230" t="s">
        <v>944</v>
      </c>
      <c r="E1013" s="231">
        <v>19</v>
      </c>
      <c r="F1013" s="232"/>
      <c r="G1013" s="233">
        <f t="shared" si="15"/>
        <v>0</v>
      </c>
    </row>
    <row r="1014" spans="1:7" s="234" customFormat="1" ht="21.2" customHeight="1" x14ac:dyDescent="0.25">
      <c r="A1014" s="227">
        <v>9781443196529</v>
      </c>
      <c r="B1014" s="228" t="s">
        <v>1344</v>
      </c>
      <c r="C1014" s="229" t="s">
        <v>915</v>
      </c>
      <c r="D1014" s="230"/>
      <c r="E1014" s="231">
        <v>10.25</v>
      </c>
      <c r="F1014" s="232"/>
      <c r="G1014" s="233">
        <f t="shared" si="15"/>
        <v>0</v>
      </c>
    </row>
    <row r="1015" spans="1:7" s="234" customFormat="1" ht="21.2" customHeight="1" x14ac:dyDescent="0.25">
      <c r="A1015" s="227">
        <v>9781039709379</v>
      </c>
      <c r="B1015" s="228" t="s">
        <v>1267</v>
      </c>
      <c r="C1015" s="229" t="s">
        <v>915</v>
      </c>
      <c r="D1015" s="230"/>
      <c r="E1015" s="231">
        <v>10.5</v>
      </c>
      <c r="F1015" s="232"/>
      <c r="G1015" s="233">
        <f t="shared" si="15"/>
        <v>0</v>
      </c>
    </row>
    <row r="1016" spans="1:7" s="234" customFormat="1" ht="21.2" customHeight="1" x14ac:dyDescent="0.25">
      <c r="A1016" s="227">
        <v>9781039701298</v>
      </c>
      <c r="B1016" s="228" t="s">
        <v>1343</v>
      </c>
      <c r="C1016" s="229" t="s">
        <v>915</v>
      </c>
      <c r="D1016" s="230"/>
      <c r="E1016" s="231">
        <v>10</v>
      </c>
      <c r="F1016" s="232"/>
      <c r="G1016" s="233">
        <f t="shared" si="15"/>
        <v>0</v>
      </c>
    </row>
    <row r="1017" spans="1:7" s="234" customFormat="1" ht="21.2" customHeight="1" x14ac:dyDescent="0.25">
      <c r="A1017" s="227">
        <v>9781039700826</v>
      </c>
      <c r="B1017" s="228" t="s">
        <v>892</v>
      </c>
      <c r="C1017" s="229" t="s">
        <v>915</v>
      </c>
      <c r="D1017" s="230"/>
      <c r="E1017" s="231">
        <v>13.5</v>
      </c>
      <c r="F1017" s="232"/>
      <c r="G1017" s="233">
        <f t="shared" si="15"/>
        <v>0</v>
      </c>
    </row>
    <row r="1018" spans="1:7" s="234" customFormat="1" ht="21.2" customHeight="1" x14ac:dyDescent="0.25">
      <c r="A1018" s="227">
        <v>9782898105579</v>
      </c>
      <c r="B1018" s="228" t="s">
        <v>273</v>
      </c>
      <c r="C1018" s="229" t="s">
        <v>915</v>
      </c>
      <c r="D1018" s="230" t="s">
        <v>944</v>
      </c>
      <c r="E1018" s="231">
        <v>20.5</v>
      </c>
      <c r="F1018" s="232"/>
      <c r="G1018" s="233">
        <f t="shared" si="15"/>
        <v>0</v>
      </c>
    </row>
    <row r="1019" spans="1:7" s="234" customFormat="1" ht="21.2" customHeight="1" x14ac:dyDescent="0.25">
      <c r="A1019" s="227">
        <v>9781443198837</v>
      </c>
      <c r="B1019" s="228" t="s">
        <v>405</v>
      </c>
      <c r="C1019" s="229" t="s">
        <v>915</v>
      </c>
      <c r="D1019" s="230" t="s">
        <v>944</v>
      </c>
      <c r="E1019" s="231">
        <v>10</v>
      </c>
      <c r="F1019" s="232"/>
      <c r="G1019" s="233">
        <f t="shared" si="15"/>
        <v>0</v>
      </c>
    </row>
    <row r="1020" spans="1:7" s="234" customFormat="1" ht="21.2" customHeight="1" x14ac:dyDescent="0.25">
      <c r="A1020" s="227">
        <v>9781443195232</v>
      </c>
      <c r="B1020" s="228" t="s">
        <v>777</v>
      </c>
      <c r="C1020" s="229" t="s">
        <v>915</v>
      </c>
      <c r="D1020" s="230"/>
      <c r="E1020" s="231">
        <v>10</v>
      </c>
      <c r="F1020" s="232"/>
      <c r="G1020" s="233">
        <f t="shared" si="15"/>
        <v>0</v>
      </c>
    </row>
    <row r="1021" spans="1:7" s="234" customFormat="1" ht="21.2" customHeight="1" x14ac:dyDescent="0.25">
      <c r="A1021" s="227">
        <v>9781039701366</v>
      </c>
      <c r="B1021" s="228" t="s">
        <v>798</v>
      </c>
      <c r="C1021" s="229" t="s">
        <v>915</v>
      </c>
      <c r="D1021" s="230"/>
      <c r="E1021" s="231">
        <v>13.5</v>
      </c>
      <c r="F1021" s="232"/>
      <c r="G1021" s="233">
        <f t="shared" si="15"/>
        <v>0</v>
      </c>
    </row>
    <row r="1022" spans="1:7" s="234" customFormat="1" ht="21.2" customHeight="1" x14ac:dyDescent="0.25">
      <c r="A1022" s="227">
        <v>9781443185974</v>
      </c>
      <c r="B1022" s="228" t="s">
        <v>414</v>
      </c>
      <c r="C1022" s="229" t="s">
        <v>915</v>
      </c>
      <c r="D1022" s="230"/>
      <c r="E1022" s="231">
        <v>5</v>
      </c>
      <c r="F1022" s="232"/>
      <c r="G1022" s="233">
        <f t="shared" si="15"/>
        <v>0</v>
      </c>
    </row>
    <row r="1023" spans="1:7" s="234" customFormat="1" ht="21.2" customHeight="1" x14ac:dyDescent="0.25">
      <c r="A1023" s="227">
        <v>9781443194860</v>
      </c>
      <c r="B1023" s="228" t="s">
        <v>1354</v>
      </c>
      <c r="C1023" s="229" t="s">
        <v>915</v>
      </c>
      <c r="D1023" s="230"/>
      <c r="E1023" s="231">
        <v>9</v>
      </c>
      <c r="F1023" s="232"/>
      <c r="G1023" s="233">
        <f t="shared" si="15"/>
        <v>0</v>
      </c>
    </row>
    <row r="1024" spans="1:7" s="234" customFormat="1" ht="21.2" customHeight="1" x14ac:dyDescent="0.25">
      <c r="A1024" s="227">
        <v>9781443198776</v>
      </c>
      <c r="B1024" s="228" t="s">
        <v>902</v>
      </c>
      <c r="C1024" s="229" t="s">
        <v>915</v>
      </c>
      <c r="D1024" s="230"/>
      <c r="E1024" s="231">
        <v>5</v>
      </c>
      <c r="F1024" s="232"/>
      <c r="G1024" s="233">
        <f t="shared" si="15"/>
        <v>0</v>
      </c>
    </row>
    <row r="1025" spans="1:7" s="234" customFormat="1" ht="21.2" customHeight="1" x14ac:dyDescent="0.25">
      <c r="A1025" s="227">
        <v>9781443164269</v>
      </c>
      <c r="B1025" s="228" t="s">
        <v>1281</v>
      </c>
      <c r="C1025" s="229" t="s">
        <v>915</v>
      </c>
      <c r="D1025" s="230"/>
      <c r="E1025" s="231">
        <v>14.5</v>
      </c>
      <c r="F1025" s="232"/>
      <c r="G1025" s="233">
        <f t="shared" si="15"/>
        <v>0</v>
      </c>
    </row>
    <row r="1026" spans="1:7" s="234" customFormat="1" ht="21.2" customHeight="1" x14ac:dyDescent="0.25">
      <c r="A1026" s="227">
        <v>9781443186254</v>
      </c>
      <c r="B1026" s="228" t="s">
        <v>130</v>
      </c>
      <c r="C1026" s="229" t="s">
        <v>915</v>
      </c>
      <c r="D1026" s="230"/>
      <c r="E1026" s="231">
        <v>15.5</v>
      </c>
      <c r="F1026" s="232"/>
      <c r="G1026" s="233">
        <f t="shared" si="15"/>
        <v>0</v>
      </c>
    </row>
    <row r="1027" spans="1:7" s="234" customFormat="1" ht="21.2" customHeight="1" x14ac:dyDescent="0.25">
      <c r="A1027" s="227">
        <v>9781443187138</v>
      </c>
      <c r="B1027" s="228" t="s">
        <v>813</v>
      </c>
      <c r="C1027" s="229" t="s">
        <v>915</v>
      </c>
      <c r="D1027" s="230"/>
      <c r="E1027" s="231">
        <v>12.5</v>
      </c>
      <c r="F1027" s="232"/>
      <c r="G1027" s="233">
        <f t="shared" ref="G1027:G1090" si="16">+F1027*E1027</f>
        <v>0</v>
      </c>
    </row>
    <row r="1028" spans="1:7" s="234" customFormat="1" ht="21.2" customHeight="1" x14ac:dyDescent="0.25">
      <c r="A1028" s="227">
        <v>9781039702363</v>
      </c>
      <c r="B1028" s="228" t="s">
        <v>497</v>
      </c>
      <c r="C1028" s="229" t="s">
        <v>915</v>
      </c>
      <c r="D1028" s="230" t="s">
        <v>944</v>
      </c>
      <c r="E1028" s="231">
        <v>24</v>
      </c>
      <c r="F1028" s="232"/>
      <c r="G1028" s="233">
        <f t="shared" si="16"/>
        <v>0</v>
      </c>
    </row>
    <row r="1029" spans="1:7" s="234" customFormat="1" ht="21.2" customHeight="1" x14ac:dyDescent="0.25">
      <c r="A1029" s="227">
        <v>9781039709263</v>
      </c>
      <c r="B1029" s="228" t="s">
        <v>1303</v>
      </c>
      <c r="C1029" s="229" t="s">
        <v>915</v>
      </c>
      <c r="D1029" s="230" t="s">
        <v>944</v>
      </c>
      <c r="E1029" s="231">
        <v>26</v>
      </c>
      <c r="F1029" s="232"/>
      <c r="G1029" s="233">
        <f t="shared" si="16"/>
        <v>0</v>
      </c>
    </row>
    <row r="1030" spans="1:7" s="234" customFormat="1" ht="21.2" customHeight="1" x14ac:dyDescent="0.25">
      <c r="A1030" s="227">
        <v>9781443199858</v>
      </c>
      <c r="B1030" s="228" t="s">
        <v>1307</v>
      </c>
      <c r="C1030" s="229" t="s">
        <v>915</v>
      </c>
      <c r="D1030" s="230"/>
      <c r="E1030" s="231">
        <v>12.5</v>
      </c>
      <c r="F1030" s="232"/>
      <c r="G1030" s="233">
        <f t="shared" si="16"/>
        <v>0</v>
      </c>
    </row>
    <row r="1031" spans="1:7" s="234" customFormat="1" ht="21.2" customHeight="1" x14ac:dyDescent="0.25">
      <c r="A1031" s="227">
        <v>9781039701595</v>
      </c>
      <c r="B1031" s="228" t="s">
        <v>907</v>
      </c>
      <c r="C1031" s="229" t="s">
        <v>915</v>
      </c>
      <c r="D1031" s="230"/>
      <c r="E1031" s="231">
        <v>15.75</v>
      </c>
      <c r="F1031" s="232"/>
      <c r="G1031" s="233">
        <f t="shared" si="16"/>
        <v>0</v>
      </c>
    </row>
    <row r="1032" spans="1:7" s="234" customFormat="1" ht="21.2" customHeight="1" x14ac:dyDescent="0.25">
      <c r="A1032" s="227">
        <v>9781443189453</v>
      </c>
      <c r="B1032" s="228" t="s">
        <v>823</v>
      </c>
      <c r="C1032" s="229" t="s">
        <v>915</v>
      </c>
      <c r="D1032" s="230" t="s">
        <v>944</v>
      </c>
      <c r="E1032" s="231">
        <v>11.5</v>
      </c>
      <c r="F1032" s="232"/>
      <c r="G1032" s="233">
        <f t="shared" si="16"/>
        <v>0</v>
      </c>
    </row>
    <row r="1033" spans="1:7" s="234" customFormat="1" ht="21.2" customHeight="1" x14ac:dyDescent="0.25">
      <c r="A1033" s="227">
        <v>9781443199414</v>
      </c>
      <c r="B1033" s="228" t="s">
        <v>1249</v>
      </c>
      <c r="C1033" s="229" t="s">
        <v>915</v>
      </c>
      <c r="D1033" s="230"/>
      <c r="E1033" s="231">
        <v>9.25</v>
      </c>
      <c r="F1033" s="232"/>
      <c r="G1033" s="233">
        <f t="shared" si="16"/>
        <v>0</v>
      </c>
    </row>
    <row r="1034" spans="1:7" s="234" customFormat="1" ht="21.2" customHeight="1" x14ac:dyDescent="0.25">
      <c r="A1034" s="227">
        <v>9781443195089</v>
      </c>
      <c r="B1034" s="228" t="s">
        <v>1341</v>
      </c>
      <c r="C1034" s="229" t="s">
        <v>915</v>
      </c>
      <c r="D1034" s="230"/>
      <c r="E1034" s="231">
        <v>8</v>
      </c>
      <c r="F1034" s="232"/>
      <c r="G1034" s="233">
        <f t="shared" si="16"/>
        <v>0</v>
      </c>
    </row>
    <row r="1035" spans="1:7" s="234" customFormat="1" ht="21.2" customHeight="1" x14ac:dyDescent="0.25">
      <c r="A1035" s="227">
        <v>9781443186179</v>
      </c>
      <c r="B1035" s="228" t="s">
        <v>1340</v>
      </c>
      <c r="C1035" s="229" t="s">
        <v>915</v>
      </c>
      <c r="D1035" s="230"/>
      <c r="E1035" s="231">
        <v>8</v>
      </c>
      <c r="F1035" s="232"/>
      <c r="G1035" s="233">
        <f t="shared" si="16"/>
        <v>0</v>
      </c>
    </row>
    <row r="1036" spans="1:7" s="234" customFormat="1" ht="21.2" customHeight="1" x14ac:dyDescent="0.25">
      <c r="A1036" s="227">
        <v>9781039702141</v>
      </c>
      <c r="B1036" s="228" t="s">
        <v>498</v>
      </c>
      <c r="C1036" s="229" t="s">
        <v>915</v>
      </c>
      <c r="D1036" s="230"/>
      <c r="E1036" s="231">
        <v>13.5</v>
      </c>
      <c r="F1036" s="232"/>
      <c r="G1036" s="233">
        <f t="shared" si="16"/>
        <v>0</v>
      </c>
    </row>
    <row r="1037" spans="1:7" s="234" customFormat="1" ht="21.2" customHeight="1" x14ac:dyDescent="0.25">
      <c r="A1037" s="227">
        <v>9781443196031</v>
      </c>
      <c r="B1037" s="228" t="s">
        <v>410</v>
      </c>
      <c r="C1037" s="229" t="s">
        <v>915</v>
      </c>
      <c r="D1037" s="230"/>
      <c r="E1037" s="231">
        <v>13.5</v>
      </c>
      <c r="F1037" s="232"/>
      <c r="G1037" s="233">
        <f t="shared" si="16"/>
        <v>0</v>
      </c>
    </row>
    <row r="1038" spans="1:7" s="234" customFormat="1" ht="21.2" customHeight="1" x14ac:dyDescent="0.25">
      <c r="A1038" s="227">
        <v>9781039700819</v>
      </c>
      <c r="B1038" s="228" t="s">
        <v>799</v>
      </c>
      <c r="C1038" s="229" t="s">
        <v>915</v>
      </c>
      <c r="D1038" s="230"/>
      <c r="E1038" s="231">
        <v>13.5</v>
      </c>
      <c r="F1038" s="232"/>
      <c r="G1038" s="233">
        <f t="shared" si="16"/>
        <v>0</v>
      </c>
    </row>
    <row r="1039" spans="1:7" s="234" customFormat="1" ht="21.2" customHeight="1" x14ac:dyDescent="0.25">
      <c r="A1039" s="227">
        <v>9781443192255</v>
      </c>
      <c r="B1039" s="228" t="s">
        <v>477</v>
      </c>
      <c r="C1039" s="229" t="s">
        <v>915</v>
      </c>
      <c r="D1039" s="230"/>
      <c r="E1039" s="231">
        <v>20</v>
      </c>
      <c r="F1039" s="232"/>
      <c r="G1039" s="233">
        <f t="shared" si="16"/>
        <v>0</v>
      </c>
    </row>
    <row r="1040" spans="1:7" s="234" customFormat="1" ht="21.2" customHeight="1" x14ac:dyDescent="0.25">
      <c r="A1040" s="227">
        <v>9781443195416</v>
      </c>
      <c r="B1040" s="228" t="s">
        <v>406</v>
      </c>
      <c r="C1040" s="229" t="s">
        <v>915</v>
      </c>
      <c r="D1040" s="230" t="s">
        <v>944</v>
      </c>
      <c r="E1040" s="231">
        <v>5</v>
      </c>
      <c r="F1040" s="232"/>
      <c r="G1040" s="233">
        <f t="shared" si="16"/>
        <v>0</v>
      </c>
    </row>
    <row r="1041" spans="1:7" s="234" customFormat="1" ht="21.2" customHeight="1" x14ac:dyDescent="0.25">
      <c r="A1041" s="227">
        <v>9781805311676</v>
      </c>
      <c r="B1041" s="228" t="s">
        <v>912</v>
      </c>
      <c r="C1041" s="229" t="s">
        <v>915</v>
      </c>
      <c r="D1041" s="230"/>
      <c r="E1041" s="231">
        <v>5</v>
      </c>
      <c r="F1041" s="232"/>
      <c r="G1041" s="233">
        <f t="shared" si="16"/>
        <v>0</v>
      </c>
    </row>
    <row r="1042" spans="1:7" s="234" customFormat="1" ht="21.2" customHeight="1" x14ac:dyDescent="0.25">
      <c r="A1042" s="227">
        <v>9781039705227</v>
      </c>
      <c r="B1042" s="228" t="s">
        <v>1240</v>
      </c>
      <c r="C1042" s="229" t="s">
        <v>915</v>
      </c>
      <c r="D1042" s="230"/>
      <c r="E1042" s="231">
        <v>13.5</v>
      </c>
      <c r="F1042" s="232"/>
      <c r="G1042" s="233">
        <f t="shared" si="16"/>
        <v>0</v>
      </c>
    </row>
    <row r="1043" spans="1:7" s="234" customFormat="1" ht="21.2" customHeight="1" x14ac:dyDescent="0.25">
      <c r="A1043" s="227">
        <v>9781039704572</v>
      </c>
      <c r="B1043" s="228" t="s">
        <v>849</v>
      </c>
      <c r="C1043" s="229" t="s">
        <v>915</v>
      </c>
      <c r="D1043" s="230"/>
      <c r="E1043" s="231">
        <v>14.5</v>
      </c>
      <c r="F1043" s="232"/>
      <c r="G1043" s="233">
        <f t="shared" si="16"/>
        <v>0</v>
      </c>
    </row>
    <row r="1044" spans="1:7" s="234" customFormat="1" ht="21.2" customHeight="1" x14ac:dyDescent="0.25">
      <c r="A1044" s="227">
        <v>9781443180542</v>
      </c>
      <c r="B1044" s="228" t="s">
        <v>1265</v>
      </c>
      <c r="C1044" s="229" t="s">
        <v>915</v>
      </c>
      <c r="D1044" s="230"/>
      <c r="E1044" s="231">
        <v>9</v>
      </c>
      <c r="F1044" s="232"/>
      <c r="G1044" s="233">
        <f t="shared" si="16"/>
        <v>0</v>
      </c>
    </row>
    <row r="1045" spans="1:7" s="234" customFormat="1" ht="21.2" customHeight="1" x14ac:dyDescent="0.25">
      <c r="A1045" s="227">
        <v>9781443194877</v>
      </c>
      <c r="B1045" s="228" t="s">
        <v>884</v>
      </c>
      <c r="C1045" s="229" t="s">
        <v>915</v>
      </c>
      <c r="D1045" s="230"/>
      <c r="E1045" s="231">
        <v>7.5</v>
      </c>
      <c r="F1045" s="232"/>
      <c r="G1045" s="233">
        <f t="shared" si="16"/>
        <v>0</v>
      </c>
    </row>
    <row r="1046" spans="1:7" s="234" customFormat="1" ht="21.2" customHeight="1" x14ac:dyDescent="0.25">
      <c r="A1046" s="227">
        <v>9781039700772</v>
      </c>
      <c r="B1046" s="228" t="s">
        <v>903</v>
      </c>
      <c r="C1046" s="229" t="s">
        <v>915</v>
      </c>
      <c r="D1046" s="230"/>
      <c r="E1046" s="231">
        <v>9.25</v>
      </c>
      <c r="F1046" s="232"/>
      <c r="G1046" s="233">
        <f t="shared" si="16"/>
        <v>0</v>
      </c>
    </row>
    <row r="1047" spans="1:7" s="234" customFormat="1" ht="21.2" customHeight="1" x14ac:dyDescent="0.25">
      <c r="A1047" s="227">
        <v>9781039701724</v>
      </c>
      <c r="B1047" s="228" t="s">
        <v>795</v>
      </c>
      <c r="C1047" s="229" t="s">
        <v>915</v>
      </c>
      <c r="D1047" s="230"/>
      <c r="E1047" s="231">
        <v>13.5</v>
      </c>
      <c r="F1047" s="232"/>
      <c r="G1047" s="233">
        <f t="shared" si="16"/>
        <v>0</v>
      </c>
    </row>
    <row r="1048" spans="1:7" s="234" customFormat="1" ht="21.2" customHeight="1" x14ac:dyDescent="0.25">
      <c r="A1048" s="227">
        <v>9781039702752</v>
      </c>
      <c r="B1048" s="228" t="s">
        <v>1356</v>
      </c>
      <c r="C1048" s="229" t="s">
        <v>915</v>
      </c>
      <c r="D1048" s="230"/>
      <c r="E1048" s="231">
        <v>21</v>
      </c>
      <c r="F1048" s="232"/>
      <c r="G1048" s="233">
        <f t="shared" si="16"/>
        <v>0</v>
      </c>
    </row>
    <row r="1049" spans="1:7" s="234" customFormat="1" ht="21.2" customHeight="1" x14ac:dyDescent="0.25">
      <c r="A1049" s="227">
        <v>9781443129435</v>
      </c>
      <c r="B1049" s="228" t="s">
        <v>486</v>
      </c>
      <c r="C1049" s="229" t="s">
        <v>915</v>
      </c>
      <c r="D1049" s="230" t="s">
        <v>944</v>
      </c>
      <c r="E1049" s="231">
        <v>7</v>
      </c>
      <c r="F1049" s="232"/>
      <c r="G1049" s="233">
        <f t="shared" si="16"/>
        <v>0</v>
      </c>
    </row>
    <row r="1050" spans="1:7" s="234" customFormat="1" ht="21.2" customHeight="1" x14ac:dyDescent="0.25">
      <c r="A1050" s="227">
        <v>9781773883540</v>
      </c>
      <c r="B1050" s="228" t="s">
        <v>893</v>
      </c>
      <c r="C1050" s="229" t="s">
        <v>915</v>
      </c>
      <c r="D1050" s="230" t="s">
        <v>944</v>
      </c>
      <c r="E1050" s="231">
        <v>13.5</v>
      </c>
      <c r="F1050" s="232"/>
      <c r="G1050" s="233">
        <f t="shared" si="16"/>
        <v>0</v>
      </c>
    </row>
    <row r="1051" spans="1:7" s="234" customFormat="1" ht="21.2" customHeight="1" x14ac:dyDescent="0.25">
      <c r="A1051" s="227">
        <v>9782897518547</v>
      </c>
      <c r="B1051" s="228" t="s">
        <v>1264</v>
      </c>
      <c r="C1051" s="229" t="s">
        <v>915</v>
      </c>
      <c r="D1051" s="230" t="s">
        <v>944</v>
      </c>
      <c r="E1051" s="231">
        <v>9.25</v>
      </c>
      <c r="F1051" s="232"/>
      <c r="G1051" s="233">
        <f t="shared" si="16"/>
        <v>0</v>
      </c>
    </row>
    <row r="1052" spans="1:7" s="234" customFormat="1" ht="21.2" customHeight="1" x14ac:dyDescent="0.25">
      <c r="A1052" s="227">
        <v>9781443199742</v>
      </c>
      <c r="B1052" s="228" t="s">
        <v>399</v>
      </c>
      <c r="C1052" s="229" t="s">
        <v>915</v>
      </c>
      <c r="D1052" s="230" t="s">
        <v>944</v>
      </c>
      <c r="E1052" s="231">
        <v>10</v>
      </c>
      <c r="F1052" s="232"/>
      <c r="G1052" s="233">
        <f t="shared" si="16"/>
        <v>0</v>
      </c>
    </row>
    <row r="1053" spans="1:7" s="234" customFormat="1" ht="21.2" customHeight="1" x14ac:dyDescent="0.25">
      <c r="A1053" s="227">
        <v>9781443197465</v>
      </c>
      <c r="B1053" s="228" t="s">
        <v>1338</v>
      </c>
      <c r="C1053" s="229" t="s">
        <v>915</v>
      </c>
      <c r="D1053" s="230"/>
      <c r="E1053" s="231">
        <v>12.5</v>
      </c>
      <c r="F1053" s="232"/>
      <c r="G1053" s="233">
        <f t="shared" si="16"/>
        <v>0</v>
      </c>
    </row>
    <row r="1054" spans="1:7" s="234" customFormat="1" ht="21.2" customHeight="1" x14ac:dyDescent="0.25">
      <c r="A1054" s="227">
        <v>9781443194686</v>
      </c>
      <c r="B1054" s="228" t="s">
        <v>1302</v>
      </c>
      <c r="C1054" s="229" t="s">
        <v>915</v>
      </c>
      <c r="D1054" s="230"/>
      <c r="E1054" s="231">
        <v>13.5</v>
      </c>
      <c r="F1054" s="232"/>
      <c r="G1054" s="233">
        <f t="shared" si="16"/>
        <v>0</v>
      </c>
    </row>
    <row r="1055" spans="1:7" s="234" customFormat="1" ht="21.2" customHeight="1" x14ac:dyDescent="0.25">
      <c r="A1055" s="227">
        <v>9781443197687</v>
      </c>
      <c r="B1055" s="228" t="s">
        <v>1337</v>
      </c>
      <c r="C1055" s="229" t="s">
        <v>915</v>
      </c>
      <c r="D1055" s="230"/>
      <c r="E1055" s="231">
        <v>10</v>
      </c>
      <c r="F1055" s="232"/>
      <c r="G1055" s="233">
        <f t="shared" si="16"/>
        <v>0</v>
      </c>
    </row>
    <row r="1056" spans="1:7" s="234" customFormat="1" ht="21.2" customHeight="1" x14ac:dyDescent="0.25">
      <c r="A1056" s="227">
        <v>9781443193856</v>
      </c>
      <c r="B1056" s="228" t="s">
        <v>400</v>
      </c>
      <c r="C1056" s="229" t="s">
        <v>915</v>
      </c>
      <c r="D1056" s="230" t="s">
        <v>944</v>
      </c>
      <c r="E1056" s="231">
        <v>13.5</v>
      </c>
      <c r="F1056" s="232"/>
      <c r="G1056" s="233">
        <f t="shared" si="16"/>
        <v>0</v>
      </c>
    </row>
    <row r="1057" spans="1:7" s="234" customFormat="1" ht="21.2" customHeight="1" x14ac:dyDescent="0.25">
      <c r="A1057" s="227">
        <v>9781443128575</v>
      </c>
      <c r="B1057" s="228" t="s">
        <v>894</v>
      </c>
      <c r="C1057" s="229" t="s">
        <v>915</v>
      </c>
      <c r="D1057" s="230"/>
      <c r="E1057" s="231">
        <v>5</v>
      </c>
      <c r="F1057" s="232"/>
      <c r="G1057" s="233">
        <f t="shared" si="16"/>
        <v>0</v>
      </c>
    </row>
    <row r="1058" spans="1:7" s="234" customFormat="1" ht="21.2" customHeight="1" x14ac:dyDescent="0.25">
      <c r="A1058" s="227">
        <v>9781805319566</v>
      </c>
      <c r="B1058" s="228" t="s">
        <v>844</v>
      </c>
      <c r="C1058" s="229" t="s">
        <v>915</v>
      </c>
      <c r="D1058" s="230"/>
      <c r="E1058" s="231">
        <v>5</v>
      </c>
      <c r="F1058" s="232"/>
      <c r="G1058" s="233">
        <f t="shared" si="16"/>
        <v>0</v>
      </c>
    </row>
    <row r="1059" spans="1:7" s="234" customFormat="1" ht="21.2" customHeight="1" x14ac:dyDescent="0.25">
      <c r="A1059" s="227">
        <v>9781443199179</v>
      </c>
      <c r="B1059" s="228" t="s">
        <v>1263</v>
      </c>
      <c r="C1059" s="229" t="s">
        <v>915</v>
      </c>
      <c r="D1059" s="230"/>
      <c r="E1059" s="231">
        <v>13.5</v>
      </c>
      <c r="F1059" s="232"/>
      <c r="G1059" s="233">
        <f t="shared" si="16"/>
        <v>0</v>
      </c>
    </row>
    <row r="1060" spans="1:7" s="234" customFormat="1" ht="21.2" customHeight="1" x14ac:dyDescent="0.25">
      <c r="A1060" s="227">
        <v>9782897516369</v>
      </c>
      <c r="B1060" s="228" t="s">
        <v>1335</v>
      </c>
      <c r="C1060" s="229" t="s">
        <v>915</v>
      </c>
      <c r="D1060" s="230" t="s">
        <v>944</v>
      </c>
      <c r="E1060" s="231">
        <v>9</v>
      </c>
      <c r="F1060" s="232"/>
      <c r="G1060" s="233">
        <f t="shared" si="16"/>
        <v>0</v>
      </c>
    </row>
    <row r="1061" spans="1:7" s="234" customFormat="1" ht="21.2" customHeight="1" x14ac:dyDescent="0.25">
      <c r="A1061" s="227">
        <v>9781443190077</v>
      </c>
      <c r="B1061" s="228" t="s">
        <v>274</v>
      </c>
      <c r="C1061" s="229" t="s">
        <v>915</v>
      </c>
      <c r="D1061" s="230" t="s">
        <v>944</v>
      </c>
      <c r="E1061" s="231">
        <v>11.5</v>
      </c>
      <c r="F1061" s="232"/>
      <c r="G1061" s="233">
        <f t="shared" si="16"/>
        <v>0</v>
      </c>
    </row>
    <row r="1062" spans="1:7" s="234" customFormat="1" ht="21.2" customHeight="1" x14ac:dyDescent="0.25">
      <c r="A1062" s="227">
        <v>9781443194280</v>
      </c>
      <c r="B1062" s="228" t="s">
        <v>1298</v>
      </c>
      <c r="C1062" s="229" t="s">
        <v>915</v>
      </c>
      <c r="D1062" s="230" t="s">
        <v>944</v>
      </c>
      <c r="E1062" s="231">
        <v>20</v>
      </c>
      <c r="F1062" s="232"/>
      <c r="G1062" s="233">
        <f t="shared" si="16"/>
        <v>0</v>
      </c>
    </row>
    <row r="1063" spans="1:7" s="234" customFormat="1" ht="21.2" customHeight="1" x14ac:dyDescent="0.25">
      <c r="A1063" s="227">
        <v>9781443194082</v>
      </c>
      <c r="B1063" s="228" t="s">
        <v>819</v>
      </c>
      <c r="C1063" s="229" t="s">
        <v>915</v>
      </c>
      <c r="D1063" s="230"/>
      <c r="E1063" s="231">
        <v>13.5</v>
      </c>
      <c r="F1063" s="232"/>
      <c r="G1063" s="233">
        <f t="shared" si="16"/>
        <v>0</v>
      </c>
    </row>
    <row r="1064" spans="1:7" s="234" customFormat="1" ht="21.2" customHeight="1" x14ac:dyDescent="0.25">
      <c r="A1064" s="227">
        <v>9781039703551</v>
      </c>
      <c r="B1064" s="228" t="s">
        <v>851</v>
      </c>
      <c r="C1064" s="229" t="s">
        <v>915</v>
      </c>
      <c r="D1064" s="230"/>
      <c r="E1064" s="231">
        <v>14.5</v>
      </c>
      <c r="F1064" s="232"/>
      <c r="G1064" s="233">
        <f t="shared" si="16"/>
        <v>0</v>
      </c>
    </row>
    <row r="1065" spans="1:7" s="234" customFormat="1" ht="21.2" customHeight="1" x14ac:dyDescent="0.25">
      <c r="A1065" s="227">
        <v>9781805313243</v>
      </c>
      <c r="B1065" s="228" t="s">
        <v>814</v>
      </c>
      <c r="C1065" s="229" t="s">
        <v>915</v>
      </c>
      <c r="D1065" s="230"/>
      <c r="E1065" s="231">
        <v>12.5</v>
      </c>
      <c r="F1065" s="232"/>
      <c r="G1065" s="233">
        <f t="shared" si="16"/>
        <v>0</v>
      </c>
    </row>
    <row r="1066" spans="1:7" s="234" customFormat="1" ht="21.2" customHeight="1" x14ac:dyDescent="0.25">
      <c r="A1066" s="227">
        <v>9781443195720</v>
      </c>
      <c r="B1066" s="228" t="s">
        <v>478</v>
      </c>
      <c r="C1066" s="229" t="s">
        <v>915</v>
      </c>
      <c r="D1066" s="230"/>
      <c r="E1066" s="231">
        <v>14</v>
      </c>
      <c r="F1066" s="232"/>
      <c r="G1066" s="233">
        <f t="shared" si="16"/>
        <v>0</v>
      </c>
    </row>
    <row r="1067" spans="1:7" s="234" customFormat="1" ht="21.2" customHeight="1" x14ac:dyDescent="0.25">
      <c r="A1067" s="227">
        <v>9781443195737</v>
      </c>
      <c r="B1067" s="228" t="s">
        <v>479</v>
      </c>
      <c r="C1067" s="229" t="s">
        <v>915</v>
      </c>
      <c r="D1067" s="230"/>
      <c r="E1067" s="231">
        <v>14</v>
      </c>
      <c r="F1067" s="232"/>
      <c r="G1067" s="233">
        <f t="shared" si="16"/>
        <v>0</v>
      </c>
    </row>
    <row r="1068" spans="1:7" s="234" customFormat="1" ht="21.2" customHeight="1" x14ac:dyDescent="0.25">
      <c r="A1068" s="227">
        <v>9781443197649</v>
      </c>
      <c r="B1068" s="228" t="s">
        <v>1332</v>
      </c>
      <c r="C1068" s="229" t="s">
        <v>915</v>
      </c>
      <c r="D1068" s="230"/>
      <c r="E1068" s="231">
        <v>13.5</v>
      </c>
      <c r="F1068" s="232"/>
      <c r="G1068" s="233">
        <f t="shared" si="16"/>
        <v>0</v>
      </c>
    </row>
    <row r="1069" spans="1:7" s="234" customFormat="1" ht="21.2" customHeight="1" x14ac:dyDescent="0.25">
      <c r="A1069" s="227">
        <v>9781443190428</v>
      </c>
      <c r="B1069" s="228" t="s">
        <v>860</v>
      </c>
      <c r="C1069" s="229" t="s">
        <v>915</v>
      </c>
      <c r="D1069" s="230"/>
      <c r="E1069" s="231">
        <v>26</v>
      </c>
      <c r="F1069" s="232"/>
      <c r="G1069" s="233">
        <f t="shared" si="16"/>
        <v>0</v>
      </c>
    </row>
    <row r="1070" spans="1:7" s="234" customFormat="1" ht="21.2" customHeight="1" x14ac:dyDescent="0.25">
      <c r="A1070" s="227">
        <v>9781443107907</v>
      </c>
      <c r="B1070" s="228" t="s">
        <v>825</v>
      </c>
      <c r="C1070" s="229" t="s">
        <v>915</v>
      </c>
      <c r="D1070" s="230" t="s">
        <v>944</v>
      </c>
      <c r="E1070" s="231">
        <v>17</v>
      </c>
      <c r="F1070" s="232"/>
      <c r="G1070" s="233">
        <f t="shared" si="16"/>
        <v>0</v>
      </c>
    </row>
    <row r="1071" spans="1:7" s="234" customFormat="1" ht="21.2" customHeight="1" x14ac:dyDescent="0.25">
      <c r="A1071" s="227">
        <v>9781039701250</v>
      </c>
      <c r="B1071" s="228" t="s">
        <v>803</v>
      </c>
      <c r="C1071" s="229" t="s">
        <v>915</v>
      </c>
      <c r="D1071" s="230"/>
      <c r="E1071" s="231">
        <v>13.5</v>
      </c>
      <c r="F1071" s="232"/>
      <c r="G1071" s="233">
        <f t="shared" si="16"/>
        <v>0</v>
      </c>
    </row>
    <row r="1072" spans="1:7" s="234" customFormat="1" ht="21.2" customHeight="1" x14ac:dyDescent="0.25">
      <c r="A1072" s="227">
        <v>9781443199636</v>
      </c>
      <c r="B1072" s="228" t="s">
        <v>416</v>
      </c>
      <c r="C1072" s="229" t="s">
        <v>915</v>
      </c>
      <c r="D1072" s="230"/>
      <c r="E1072" s="231">
        <v>10</v>
      </c>
      <c r="F1072" s="232"/>
      <c r="G1072" s="233">
        <f t="shared" si="16"/>
        <v>0</v>
      </c>
    </row>
    <row r="1073" spans="1:7" s="234" customFormat="1" ht="21.2" customHeight="1" x14ac:dyDescent="0.25">
      <c r="A1073" s="227">
        <v>9781039706019</v>
      </c>
      <c r="B1073" s="228" t="s">
        <v>1239</v>
      </c>
      <c r="C1073" s="229" t="s">
        <v>915</v>
      </c>
      <c r="D1073" s="230" t="s">
        <v>944</v>
      </c>
      <c r="E1073" s="231">
        <v>15.75</v>
      </c>
      <c r="F1073" s="232"/>
      <c r="G1073" s="233">
        <f t="shared" si="16"/>
        <v>0</v>
      </c>
    </row>
    <row r="1074" spans="1:7" s="234" customFormat="1" ht="21.2" customHeight="1" x14ac:dyDescent="0.25">
      <c r="A1074" s="227">
        <v>9781039707535</v>
      </c>
      <c r="B1074" s="228" t="s">
        <v>1331</v>
      </c>
      <c r="C1074" s="229" t="s">
        <v>915</v>
      </c>
      <c r="D1074" s="230"/>
      <c r="E1074" s="231">
        <v>13.5</v>
      </c>
      <c r="F1074" s="232"/>
      <c r="G1074" s="233">
        <f t="shared" si="16"/>
        <v>0</v>
      </c>
    </row>
    <row r="1075" spans="1:7" s="234" customFormat="1" ht="21.2" customHeight="1" x14ac:dyDescent="0.25">
      <c r="A1075" s="227">
        <v>9781443154840</v>
      </c>
      <c r="B1075" s="228" t="s">
        <v>794</v>
      </c>
      <c r="C1075" s="229" t="s">
        <v>915</v>
      </c>
      <c r="D1075" s="230"/>
      <c r="E1075" s="231">
        <v>11.5</v>
      </c>
      <c r="F1075" s="232"/>
      <c r="G1075" s="233">
        <f t="shared" si="16"/>
        <v>0</v>
      </c>
    </row>
    <row r="1076" spans="1:7" s="234" customFormat="1" ht="21.2" customHeight="1" x14ac:dyDescent="0.25">
      <c r="A1076" s="227">
        <v>9781443180320</v>
      </c>
      <c r="B1076" s="228" t="s">
        <v>1330</v>
      </c>
      <c r="C1076" s="229" t="s">
        <v>915</v>
      </c>
      <c r="D1076" s="230"/>
      <c r="E1076" s="231">
        <v>11.5</v>
      </c>
      <c r="F1076" s="232"/>
      <c r="G1076" s="233">
        <f t="shared" si="16"/>
        <v>0</v>
      </c>
    </row>
    <row r="1077" spans="1:7" s="234" customFormat="1" ht="21.2" customHeight="1" x14ac:dyDescent="0.25">
      <c r="A1077" s="227">
        <v>9781443174244</v>
      </c>
      <c r="B1077" s="228" t="s">
        <v>1329</v>
      </c>
      <c r="C1077" s="229" t="s">
        <v>915</v>
      </c>
      <c r="D1077" s="230" t="s">
        <v>944</v>
      </c>
      <c r="E1077" s="231">
        <v>11.5</v>
      </c>
      <c r="F1077" s="232"/>
      <c r="G1077" s="233">
        <f t="shared" si="16"/>
        <v>0</v>
      </c>
    </row>
    <row r="1078" spans="1:7" s="234" customFormat="1" ht="21.2" customHeight="1" x14ac:dyDescent="0.25">
      <c r="A1078" s="227">
        <v>9781443194679</v>
      </c>
      <c r="B1078" s="228" t="s">
        <v>1301</v>
      </c>
      <c r="C1078" s="229" t="s">
        <v>915</v>
      </c>
      <c r="D1078" s="230"/>
      <c r="E1078" s="231">
        <v>13.5</v>
      </c>
      <c r="F1078" s="232"/>
      <c r="G1078" s="233">
        <f t="shared" si="16"/>
        <v>0</v>
      </c>
    </row>
    <row r="1079" spans="1:7" s="234" customFormat="1" ht="21.2" customHeight="1" x14ac:dyDescent="0.25">
      <c r="A1079" s="227">
        <v>9781039704268</v>
      </c>
      <c r="B1079" s="228" t="s">
        <v>1238</v>
      </c>
      <c r="C1079" s="229" t="s">
        <v>915</v>
      </c>
      <c r="D1079" s="230"/>
      <c r="E1079" s="231">
        <v>13.5</v>
      </c>
      <c r="F1079" s="232"/>
      <c r="G1079" s="233">
        <f t="shared" si="16"/>
        <v>0</v>
      </c>
    </row>
    <row r="1080" spans="1:7" s="234" customFormat="1" ht="21.2" customHeight="1" x14ac:dyDescent="0.25">
      <c r="A1080" s="227">
        <v>9781443193900</v>
      </c>
      <c r="B1080" s="228" t="s">
        <v>493</v>
      </c>
      <c r="C1080" s="229" t="s">
        <v>915</v>
      </c>
      <c r="D1080" s="230"/>
      <c r="E1080" s="231">
        <v>13.5</v>
      </c>
      <c r="F1080" s="232"/>
      <c r="G1080" s="233">
        <f t="shared" si="16"/>
        <v>0</v>
      </c>
    </row>
    <row r="1081" spans="1:7" s="234" customFormat="1" ht="21.2" customHeight="1" x14ac:dyDescent="0.25">
      <c r="A1081" s="227">
        <v>9781805313663</v>
      </c>
      <c r="B1081" s="228" t="s">
        <v>1328</v>
      </c>
      <c r="C1081" s="229" t="s">
        <v>915</v>
      </c>
      <c r="D1081" s="230"/>
      <c r="E1081" s="231">
        <v>14.5</v>
      </c>
      <c r="F1081" s="232"/>
      <c r="G1081" s="233">
        <f t="shared" si="16"/>
        <v>0</v>
      </c>
    </row>
    <row r="1082" spans="1:7" s="234" customFormat="1" ht="21.2" customHeight="1" x14ac:dyDescent="0.25">
      <c r="A1082" s="227">
        <v>9781039708198</v>
      </c>
      <c r="B1082" s="228" t="s">
        <v>1300</v>
      </c>
      <c r="C1082" s="229" t="s">
        <v>915</v>
      </c>
      <c r="D1082" s="230"/>
      <c r="E1082" s="231">
        <v>10.5</v>
      </c>
      <c r="F1082" s="232"/>
      <c r="G1082" s="233">
        <f t="shared" si="16"/>
        <v>0</v>
      </c>
    </row>
    <row r="1083" spans="1:7" s="234" customFormat="1" ht="21.2" customHeight="1" x14ac:dyDescent="0.25">
      <c r="A1083" s="227">
        <v>9781443198301</v>
      </c>
      <c r="B1083" s="228" t="s">
        <v>887</v>
      </c>
      <c r="C1083" s="229" t="s">
        <v>915</v>
      </c>
      <c r="D1083" s="230"/>
      <c r="E1083" s="231">
        <v>5</v>
      </c>
      <c r="F1083" s="232"/>
      <c r="G1083" s="233">
        <f t="shared" si="16"/>
        <v>0</v>
      </c>
    </row>
    <row r="1084" spans="1:7" s="234" customFormat="1" ht="21.2" customHeight="1" x14ac:dyDescent="0.25">
      <c r="A1084" s="227">
        <v>9781039704305</v>
      </c>
      <c r="B1084" s="228" t="s">
        <v>1246</v>
      </c>
      <c r="C1084" s="229" t="s">
        <v>915</v>
      </c>
      <c r="D1084" s="230"/>
      <c r="E1084" s="231">
        <v>9.25</v>
      </c>
      <c r="F1084" s="232"/>
      <c r="G1084" s="233">
        <f t="shared" si="16"/>
        <v>0</v>
      </c>
    </row>
    <row r="1085" spans="1:7" s="234" customFormat="1" ht="21.2" customHeight="1" x14ac:dyDescent="0.25">
      <c r="A1085" s="227">
        <v>9781443199360</v>
      </c>
      <c r="B1085" s="228" t="s">
        <v>407</v>
      </c>
      <c r="C1085" s="229" t="s">
        <v>915</v>
      </c>
      <c r="D1085" s="230"/>
      <c r="E1085" s="231">
        <v>9.25</v>
      </c>
      <c r="F1085" s="232"/>
      <c r="G1085" s="233">
        <f t="shared" si="16"/>
        <v>0</v>
      </c>
    </row>
    <row r="1086" spans="1:7" s="234" customFormat="1" ht="21.2" customHeight="1" x14ac:dyDescent="0.25">
      <c r="A1086" s="227">
        <v>9781039703377</v>
      </c>
      <c r="B1086" s="228" t="s">
        <v>1245</v>
      </c>
      <c r="C1086" s="229" t="s">
        <v>915</v>
      </c>
      <c r="D1086" s="230"/>
      <c r="E1086" s="231">
        <v>9.25</v>
      </c>
      <c r="F1086" s="232"/>
      <c r="G1086" s="233">
        <f t="shared" si="16"/>
        <v>0</v>
      </c>
    </row>
    <row r="1087" spans="1:7" s="234" customFormat="1" ht="21.2" customHeight="1" x14ac:dyDescent="0.25">
      <c r="A1087" s="227">
        <v>9781039708082</v>
      </c>
      <c r="B1087" s="228" t="s">
        <v>1237</v>
      </c>
      <c r="C1087" s="229" t="s">
        <v>915</v>
      </c>
      <c r="D1087" s="230"/>
      <c r="E1087" s="231">
        <v>13.5</v>
      </c>
      <c r="F1087" s="232"/>
      <c r="G1087" s="233">
        <f t="shared" si="16"/>
        <v>0</v>
      </c>
    </row>
    <row r="1088" spans="1:7" s="234" customFormat="1" ht="21.2" customHeight="1" x14ac:dyDescent="0.25">
      <c r="A1088" s="227">
        <v>9782764368428</v>
      </c>
      <c r="B1088" s="228" t="s">
        <v>1244</v>
      </c>
      <c r="C1088" s="229" t="s">
        <v>915</v>
      </c>
      <c r="D1088" s="230"/>
      <c r="E1088" s="231">
        <v>5</v>
      </c>
      <c r="F1088" s="232"/>
      <c r="G1088" s="233">
        <f t="shared" si="16"/>
        <v>0</v>
      </c>
    </row>
    <row r="1089" spans="1:7" s="234" customFormat="1" ht="21.2" customHeight="1" x14ac:dyDescent="0.25">
      <c r="A1089" s="227">
        <v>9781443198783</v>
      </c>
      <c r="B1089" s="228" t="s">
        <v>800</v>
      </c>
      <c r="C1089" s="229" t="s">
        <v>915</v>
      </c>
      <c r="D1089" s="230" t="s">
        <v>944</v>
      </c>
      <c r="E1089" s="231">
        <v>13.5</v>
      </c>
      <c r="F1089" s="232"/>
      <c r="G1089" s="233">
        <f t="shared" si="16"/>
        <v>0</v>
      </c>
    </row>
    <row r="1090" spans="1:7" s="234" customFormat="1" ht="21.2" customHeight="1" x14ac:dyDescent="0.25">
      <c r="A1090" s="227">
        <v>9781443176057</v>
      </c>
      <c r="B1090" s="228" t="s">
        <v>482</v>
      </c>
      <c r="C1090" s="229" t="s">
        <v>915</v>
      </c>
      <c r="D1090" s="230" t="s">
        <v>944</v>
      </c>
      <c r="E1090" s="231">
        <v>20.5</v>
      </c>
      <c r="F1090" s="232"/>
      <c r="G1090" s="233">
        <f t="shared" si="16"/>
        <v>0</v>
      </c>
    </row>
    <row r="1091" spans="1:7" s="234" customFormat="1" ht="21.2" customHeight="1" x14ac:dyDescent="0.25">
      <c r="A1091" s="227">
        <v>9781443197595</v>
      </c>
      <c r="B1091" s="228" t="s">
        <v>1325</v>
      </c>
      <c r="C1091" s="229" t="s">
        <v>915</v>
      </c>
      <c r="D1091" s="230"/>
      <c r="E1091" s="231">
        <v>10</v>
      </c>
      <c r="F1091" s="232"/>
      <c r="G1091" s="233">
        <f t="shared" ref="G1091:G1154" si="17">+F1091*E1091</f>
        <v>0</v>
      </c>
    </row>
    <row r="1092" spans="1:7" s="234" customFormat="1" ht="21.2" customHeight="1" x14ac:dyDescent="0.25">
      <c r="A1092" s="227">
        <v>9781039701939</v>
      </c>
      <c r="B1092" s="228" t="s">
        <v>804</v>
      </c>
      <c r="C1092" s="229" t="s">
        <v>915</v>
      </c>
      <c r="D1092" s="230" t="s">
        <v>944</v>
      </c>
      <c r="E1092" s="231">
        <v>13.5</v>
      </c>
      <c r="F1092" s="232"/>
      <c r="G1092" s="233">
        <f t="shared" si="17"/>
        <v>0</v>
      </c>
    </row>
    <row r="1093" spans="1:7" s="234" customFormat="1" ht="21.2" customHeight="1" x14ac:dyDescent="0.25">
      <c r="A1093" s="227">
        <v>9781443194662</v>
      </c>
      <c r="B1093" s="228" t="s">
        <v>499</v>
      </c>
      <c r="C1093" s="229" t="s">
        <v>915</v>
      </c>
      <c r="D1093" s="230"/>
      <c r="E1093" s="231">
        <v>13</v>
      </c>
      <c r="F1093" s="232"/>
      <c r="G1093" s="233">
        <f t="shared" si="17"/>
        <v>0</v>
      </c>
    </row>
    <row r="1094" spans="1:7" s="234" customFormat="1" ht="21.2" customHeight="1" x14ac:dyDescent="0.25">
      <c r="A1094" s="227">
        <v>9781039709348</v>
      </c>
      <c r="B1094" s="228" t="s">
        <v>1243</v>
      </c>
      <c r="C1094" s="229" t="s">
        <v>915</v>
      </c>
      <c r="D1094" s="230"/>
      <c r="E1094" s="231">
        <v>10.5</v>
      </c>
      <c r="F1094" s="232"/>
      <c r="G1094" s="233">
        <f t="shared" si="17"/>
        <v>0</v>
      </c>
    </row>
    <row r="1095" spans="1:7" s="234" customFormat="1" ht="21.2" customHeight="1" x14ac:dyDescent="0.25">
      <c r="A1095" s="227">
        <v>9781443164580</v>
      </c>
      <c r="B1095" s="228" t="s">
        <v>1261</v>
      </c>
      <c r="C1095" s="229" t="s">
        <v>915</v>
      </c>
      <c r="D1095" s="230" t="s">
        <v>944</v>
      </c>
      <c r="E1095" s="231">
        <v>8</v>
      </c>
      <c r="F1095" s="232"/>
      <c r="G1095" s="233">
        <f t="shared" si="17"/>
        <v>0</v>
      </c>
    </row>
    <row r="1096" spans="1:7" s="234" customFormat="1" ht="21.2" customHeight="1" x14ac:dyDescent="0.25">
      <c r="A1096" s="227">
        <v>9781039705241</v>
      </c>
      <c r="B1096" s="228" t="s">
        <v>1279</v>
      </c>
      <c r="C1096" s="229" t="s">
        <v>915</v>
      </c>
      <c r="D1096" s="230" t="s">
        <v>944</v>
      </c>
      <c r="E1096" s="231">
        <v>15.75</v>
      </c>
      <c r="F1096" s="232"/>
      <c r="G1096" s="233">
        <f t="shared" si="17"/>
        <v>0</v>
      </c>
    </row>
    <row r="1097" spans="1:7" s="234" customFormat="1" ht="21.2" customHeight="1" x14ac:dyDescent="0.25">
      <c r="A1097" s="227">
        <v>9781443194921</v>
      </c>
      <c r="B1097" s="228" t="s">
        <v>487</v>
      </c>
      <c r="C1097" s="229" t="s">
        <v>915</v>
      </c>
      <c r="D1097" s="230"/>
      <c r="E1097" s="231">
        <v>10</v>
      </c>
      <c r="F1097" s="232"/>
      <c r="G1097" s="233">
        <f t="shared" si="17"/>
        <v>0</v>
      </c>
    </row>
    <row r="1098" spans="1:7" s="234" customFormat="1" ht="21.2" customHeight="1" x14ac:dyDescent="0.25">
      <c r="A1098" s="227">
        <v>9781443199407</v>
      </c>
      <c r="B1098" s="228" t="s">
        <v>500</v>
      </c>
      <c r="C1098" s="229" t="s">
        <v>915</v>
      </c>
      <c r="D1098" s="230" t="s">
        <v>944</v>
      </c>
      <c r="E1098" s="231">
        <v>10</v>
      </c>
      <c r="F1098" s="232"/>
      <c r="G1098" s="233">
        <f t="shared" si="17"/>
        <v>0</v>
      </c>
    </row>
    <row r="1099" spans="1:7" s="234" customFormat="1" ht="21.2" customHeight="1" x14ac:dyDescent="0.25">
      <c r="A1099" s="227">
        <v>9781039702486</v>
      </c>
      <c r="B1099" s="228" t="s">
        <v>1294</v>
      </c>
      <c r="C1099" s="229" t="s">
        <v>915</v>
      </c>
      <c r="D1099" s="230"/>
      <c r="E1099" s="231">
        <v>13.5</v>
      </c>
      <c r="F1099" s="232"/>
      <c r="G1099" s="233">
        <f t="shared" si="17"/>
        <v>0</v>
      </c>
    </row>
    <row r="1100" spans="1:7" s="234" customFormat="1" ht="21.2" customHeight="1" x14ac:dyDescent="0.25">
      <c r="A1100" s="227">
        <v>9781803703022</v>
      </c>
      <c r="B1100" s="228" t="s">
        <v>870</v>
      </c>
      <c r="C1100" s="229" t="s">
        <v>915</v>
      </c>
      <c r="D1100" s="230"/>
      <c r="E1100" s="231">
        <v>18.75</v>
      </c>
      <c r="F1100" s="232"/>
      <c r="G1100" s="233">
        <f t="shared" si="17"/>
        <v>0</v>
      </c>
    </row>
    <row r="1101" spans="1:7" s="234" customFormat="1" ht="21.2" customHeight="1" x14ac:dyDescent="0.25">
      <c r="A1101" s="227">
        <v>9781803701998</v>
      </c>
      <c r="B1101" s="228" t="s">
        <v>524</v>
      </c>
      <c r="C1101" s="229" t="s">
        <v>915</v>
      </c>
      <c r="D1101" s="230"/>
      <c r="E1101" s="231">
        <v>18.75</v>
      </c>
      <c r="F1101" s="232"/>
      <c r="G1101" s="233">
        <f t="shared" si="17"/>
        <v>0</v>
      </c>
    </row>
    <row r="1102" spans="1:7" s="234" customFormat="1" ht="21.2" customHeight="1" x14ac:dyDescent="0.25">
      <c r="A1102" s="227">
        <v>9781039701533</v>
      </c>
      <c r="B1102" s="228" t="s">
        <v>815</v>
      </c>
      <c r="C1102" s="229" t="s">
        <v>915</v>
      </c>
      <c r="D1102" s="230" t="s">
        <v>944</v>
      </c>
      <c r="E1102" s="231">
        <v>26</v>
      </c>
      <c r="F1102" s="232"/>
      <c r="G1102" s="233">
        <f t="shared" si="17"/>
        <v>0</v>
      </c>
    </row>
    <row r="1103" spans="1:7" s="234" customFormat="1" ht="21.2" customHeight="1" x14ac:dyDescent="0.25">
      <c r="A1103" s="227">
        <v>9781443134651</v>
      </c>
      <c r="B1103" s="228" t="s">
        <v>805</v>
      </c>
      <c r="C1103" s="229" t="s">
        <v>915</v>
      </c>
      <c r="D1103" s="230" t="s">
        <v>944</v>
      </c>
      <c r="E1103" s="231">
        <v>12.5</v>
      </c>
      <c r="F1103" s="232"/>
      <c r="G1103" s="233">
        <f t="shared" si="17"/>
        <v>0</v>
      </c>
    </row>
    <row r="1104" spans="1:7" s="234" customFormat="1" ht="21.2" customHeight="1" x14ac:dyDescent="0.25">
      <c r="A1104" s="227">
        <v>9781443198172</v>
      </c>
      <c r="B1104" s="228" t="s">
        <v>888</v>
      </c>
      <c r="C1104" s="229" t="s">
        <v>915</v>
      </c>
      <c r="D1104" s="230" t="s">
        <v>944</v>
      </c>
      <c r="E1104" s="231">
        <v>12.5</v>
      </c>
      <c r="F1104" s="232"/>
      <c r="G1104" s="233">
        <f t="shared" si="17"/>
        <v>0</v>
      </c>
    </row>
    <row r="1105" spans="1:7" s="234" customFormat="1" ht="21.2" customHeight="1" x14ac:dyDescent="0.25">
      <c r="A1105" s="227">
        <v>9781443199728</v>
      </c>
      <c r="B1105" s="228" t="s">
        <v>889</v>
      </c>
      <c r="C1105" s="229" t="s">
        <v>915</v>
      </c>
      <c r="D1105" s="230"/>
      <c r="E1105" s="231">
        <v>13.5</v>
      </c>
      <c r="F1105" s="232"/>
      <c r="G1105" s="233">
        <f t="shared" si="17"/>
        <v>0</v>
      </c>
    </row>
    <row r="1106" spans="1:7" s="234" customFormat="1" ht="21.2" customHeight="1" x14ac:dyDescent="0.25">
      <c r="A1106" s="227">
        <v>9781443181549</v>
      </c>
      <c r="B1106" s="228" t="s">
        <v>843</v>
      </c>
      <c r="C1106" s="229" t="s">
        <v>915</v>
      </c>
      <c r="D1106" s="230"/>
      <c r="E1106" s="231">
        <v>8</v>
      </c>
      <c r="F1106" s="232"/>
      <c r="G1106" s="233">
        <f t="shared" si="17"/>
        <v>0</v>
      </c>
    </row>
    <row r="1107" spans="1:7" s="234" customFormat="1" ht="21.2" customHeight="1" x14ac:dyDescent="0.25">
      <c r="A1107" s="227">
        <v>9781039701359</v>
      </c>
      <c r="B1107" s="228" t="s">
        <v>820</v>
      </c>
      <c r="C1107" s="229" t="s">
        <v>915</v>
      </c>
      <c r="D1107" s="230"/>
      <c r="E1107" s="231">
        <v>13.5</v>
      </c>
      <c r="F1107" s="232"/>
      <c r="G1107" s="233">
        <f t="shared" si="17"/>
        <v>0</v>
      </c>
    </row>
    <row r="1108" spans="1:7" s="234" customFormat="1" ht="21.2" customHeight="1" x14ac:dyDescent="0.25">
      <c r="A1108" s="227">
        <v>9781443157056</v>
      </c>
      <c r="B1108" s="228" t="s">
        <v>790</v>
      </c>
      <c r="C1108" s="229" t="s">
        <v>915</v>
      </c>
      <c r="D1108" s="230" t="s">
        <v>944</v>
      </c>
      <c r="E1108" s="231">
        <v>11.5</v>
      </c>
      <c r="F1108" s="232"/>
      <c r="G1108" s="233">
        <f t="shared" si="17"/>
        <v>0</v>
      </c>
    </row>
    <row r="1109" spans="1:7" s="234" customFormat="1" ht="21.2" customHeight="1" x14ac:dyDescent="0.25">
      <c r="A1109" s="227">
        <v>9781443195799</v>
      </c>
      <c r="B1109" s="228" t="s">
        <v>816</v>
      </c>
      <c r="C1109" s="229" t="s">
        <v>915</v>
      </c>
      <c r="D1109" s="230"/>
      <c r="E1109" s="231">
        <v>12.5</v>
      </c>
      <c r="F1109" s="232"/>
      <c r="G1109" s="233">
        <f t="shared" si="17"/>
        <v>0</v>
      </c>
    </row>
    <row r="1110" spans="1:7" s="234" customFormat="1" ht="21.2" customHeight="1" x14ac:dyDescent="0.25">
      <c r="A1110" s="227">
        <v>9781443187152</v>
      </c>
      <c r="B1110" s="228" t="s">
        <v>481</v>
      </c>
      <c r="C1110" s="229" t="s">
        <v>915</v>
      </c>
      <c r="D1110" s="230"/>
      <c r="E1110" s="231">
        <v>19</v>
      </c>
      <c r="F1110" s="232"/>
      <c r="G1110" s="233">
        <f t="shared" si="17"/>
        <v>0</v>
      </c>
    </row>
    <row r="1111" spans="1:7" s="234" customFormat="1" ht="21.2" customHeight="1" x14ac:dyDescent="0.25">
      <c r="A1111" s="227">
        <v>9781443185066</v>
      </c>
      <c r="B1111" s="228" t="s">
        <v>1309</v>
      </c>
      <c r="C1111" s="229" t="s">
        <v>915</v>
      </c>
      <c r="D1111" s="230"/>
      <c r="E1111" s="231">
        <v>12.5</v>
      </c>
      <c r="F1111" s="232"/>
      <c r="G1111" s="233">
        <f t="shared" si="17"/>
        <v>0</v>
      </c>
    </row>
    <row r="1112" spans="1:7" s="234" customFormat="1" ht="21.2" customHeight="1" x14ac:dyDescent="0.25">
      <c r="A1112" s="227">
        <v>9782897743840</v>
      </c>
      <c r="B1112" s="228" t="s">
        <v>495</v>
      </c>
      <c r="C1112" s="229" t="s">
        <v>915</v>
      </c>
      <c r="D1112" s="230" t="s">
        <v>944</v>
      </c>
      <c r="E1112" s="231">
        <v>19.75</v>
      </c>
      <c r="F1112" s="232"/>
      <c r="G1112" s="233">
        <f t="shared" si="17"/>
        <v>0</v>
      </c>
    </row>
    <row r="1113" spans="1:7" s="234" customFormat="1" ht="21.2" customHeight="1" x14ac:dyDescent="0.25">
      <c r="A1113" s="227">
        <v>9781443175098</v>
      </c>
      <c r="B1113" s="228" t="s">
        <v>1324</v>
      </c>
      <c r="C1113" s="229" t="s">
        <v>915</v>
      </c>
      <c r="D1113" s="230" t="s">
        <v>944</v>
      </c>
      <c r="E1113" s="231">
        <v>5</v>
      </c>
      <c r="F1113" s="232"/>
      <c r="G1113" s="233">
        <f t="shared" si="17"/>
        <v>0</v>
      </c>
    </row>
    <row r="1114" spans="1:7" s="234" customFormat="1" ht="21.2" customHeight="1" x14ac:dyDescent="0.25">
      <c r="A1114" s="227">
        <v>9781443193481</v>
      </c>
      <c r="B1114" s="228" t="s">
        <v>778</v>
      </c>
      <c r="C1114" s="229" t="s">
        <v>915</v>
      </c>
      <c r="D1114" s="230" t="s">
        <v>944</v>
      </c>
      <c r="E1114" s="231">
        <v>10</v>
      </c>
      <c r="F1114" s="232"/>
      <c r="G1114" s="233">
        <f t="shared" si="17"/>
        <v>0</v>
      </c>
    </row>
    <row r="1115" spans="1:7" s="234" customFormat="1" ht="21.2" customHeight="1" x14ac:dyDescent="0.25">
      <c r="A1115" s="227">
        <v>9782924984550</v>
      </c>
      <c r="B1115" s="228" t="s">
        <v>398</v>
      </c>
      <c r="C1115" s="229" t="s">
        <v>915</v>
      </c>
      <c r="D1115" s="230" t="s">
        <v>944</v>
      </c>
      <c r="E1115" s="231">
        <v>15</v>
      </c>
      <c r="F1115" s="232"/>
      <c r="G1115" s="233">
        <f t="shared" si="17"/>
        <v>0</v>
      </c>
    </row>
    <row r="1116" spans="1:7" s="234" customFormat="1" ht="21.2" customHeight="1" x14ac:dyDescent="0.25">
      <c r="A1116" s="227">
        <v>9781443195423</v>
      </c>
      <c r="B1116" s="228" t="s">
        <v>275</v>
      </c>
      <c r="C1116" s="229" t="s">
        <v>915</v>
      </c>
      <c r="D1116" s="230" t="s">
        <v>944</v>
      </c>
      <c r="E1116" s="231">
        <v>23</v>
      </c>
      <c r="F1116" s="232"/>
      <c r="G1116" s="233">
        <f t="shared" si="17"/>
        <v>0</v>
      </c>
    </row>
    <row r="1117" spans="1:7" s="234" customFormat="1" ht="21.2" customHeight="1" x14ac:dyDescent="0.25">
      <c r="A1117" s="227">
        <v>9781443199841</v>
      </c>
      <c r="B1117" s="228" t="s">
        <v>1278</v>
      </c>
      <c r="C1117" s="229" t="s">
        <v>915</v>
      </c>
      <c r="D1117" s="230" t="s">
        <v>944</v>
      </c>
      <c r="E1117" s="231">
        <v>12.5</v>
      </c>
      <c r="F1117" s="232"/>
      <c r="G1117" s="233">
        <f t="shared" si="17"/>
        <v>0</v>
      </c>
    </row>
    <row r="1118" spans="1:7" s="234" customFormat="1" ht="21.2" customHeight="1" x14ac:dyDescent="0.25">
      <c r="A1118" s="227">
        <v>9781443196222</v>
      </c>
      <c r="B1118" s="228" t="s">
        <v>404</v>
      </c>
      <c r="C1118" s="229" t="s">
        <v>915</v>
      </c>
      <c r="D1118" s="230"/>
      <c r="E1118" s="231">
        <v>13.5</v>
      </c>
      <c r="F1118" s="232"/>
      <c r="G1118" s="233">
        <f t="shared" si="17"/>
        <v>0</v>
      </c>
    </row>
    <row r="1119" spans="1:7" s="234" customFormat="1" ht="21.2" customHeight="1" x14ac:dyDescent="0.25">
      <c r="A1119" s="227">
        <v>9781443146180</v>
      </c>
      <c r="B1119" s="228" t="s">
        <v>797</v>
      </c>
      <c r="C1119" s="229" t="s">
        <v>915</v>
      </c>
      <c r="D1119" s="230" t="s">
        <v>944</v>
      </c>
      <c r="E1119" s="231">
        <v>9</v>
      </c>
      <c r="F1119" s="232"/>
      <c r="G1119" s="233">
        <f t="shared" si="17"/>
        <v>0</v>
      </c>
    </row>
    <row r="1120" spans="1:7" s="234" customFormat="1" ht="21.2" customHeight="1" x14ac:dyDescent="0.25">
      <c r="A1120" s="227">
        <v>9781443194389</v>
      </c>
      <c r="B1120" s="228" t="s">
        <v>276</v>
      </c>
      <c r="C1120" s="229" t="s">
        <v>915</v>
      </c>
      <c r="D1120" s="230"/>
      <c r="E1120" s="231">
        <v>24</v>
      </c>
      <c r="F1120" s="232"/>
      <c r="G1120" s="233">
        <f t="shared" si="17"/>
        <v>0</v>
      </c>
    </row>
    <row r="1121" spans="1:7" s="234" customFormat="1" ht="21.2" customHeight="1" x14ac:dyDescent="0.25">
      <c r="A1121" s="227">
        <v>9781039701281</v>
      </c>
      <c r="B1121" s="228" t="s">
        <v>891</v>
      </c>
      <c r="C1121" s="229" t="s">
        <v>915</v>
      </c>
      <c r="D1121" s="230"/>
      <c r="E1121" s="231">
        <v>13.5</v>
      </c>
      <c r="F1121" s="232"/>
      <c r="G1121" s="233">
        <f t="shared" si="17"/>
        <v>0</v>
      </c>
    </row>
    <row r="1122" spans="1:7" s="234" customFormat="1" ht="21.2" customHeight="1" x14ac:dyDescent="0.25">
      <c r="A1122" s="227">
        <v>9781443193191</v>
      </c>
      <c r="B1122" s="228" t="s">
        <v>782</v>
      </c>
      <c r="C1122" s="229" t="s">
        <v>915</v>
      </c>
      <c r="D1122" s="230" t="s">
        <v>944</v>
      </c>
      <c r="E1122" s="231">
        <v>13.5</v>
      </c>
      <c r="F1122" s="232"/>
      <c r="G1122" s="233">
        <f t="shared" si="17"/>
        <v>0</v>
      </c>
    </row>
    <row r="1123" spans="1:7" s="234" customFormat="1" ht="21.2" customHeight="1" x14ac:dyDescent="0.25">
      <c r="A1123" s="227">
        <v>9781039700727</v>
      </c>
      <c r="B1123" s="228" t="s">
        <v>494</v>
      </c>
      <c r="C1123" s="229" t="s">
        <v>915</v>
      </c>
      <c r="D1123" s="230"/>
      <c r="E1123" s="231">
        <v>13.5</v>
      </c>
      <c r="F1123" s="232"/>
      <c r="G1123" s="233">
        <f t="shared" si="17"/>
        <v>0</v>
      </c>
    </row>
    <row r="1124" spans="1:7" s="234" customFormat="1" ht="21.2" customHeight="1" x14ac:dyDescent="0.25">
      <c r="A1124" s="227">
        <v>9781443196932</v>
      </c>
      <c r="B1124" s="228" t="s">
        <v>411</v>
      </c>
      <c r="C1124" s="229" t="s">
        <v>915</v>
      </c>
      <c r="D1124" s="230"/>
      <c r="E1124" s="231">
        <v>11.25</v>
      </c>
      <c r="F1124" s="232"/>
      <c r="G1124" s="233">
        <f t="shared" si="17"/>
        <v>0</v>
      </c>
    </row>
    <row r="1125" spans="1:7" s="234" customFormat="1" ht="21.2" customHeight="1" x14ac:dyDescent="0.25">
      <c r="A1125" s="227">
        <v>9781039701540</v>
      </c>
      <c r="B1125" s="228" t="s">
        <v>1319</v>
      </c>
      <c r="C1125" s="229" t="s">
        <v>915</v>
      </c>
      <c r="D1125" s="230"/>
      <c r="E1125" s="231">
        <v>13.5</v>
      </c>
      <c r="F1125" s="232"/>
      <c r="G1125" s="233">
        <f t="shared" si="17"/>
        <v>0</v>
      </c>
    </row>
    <row r="1126" spans="1:7" s="234" customFormat="1" ht="21.2" customHeight="1" x14ac:dyDescent="0.25">
      <c r="A1126" s="227">
        <v>9781443177962</v>
      </c>
      <c r="B1126" s="228" t="s">
        <v>277</v>
      </c>
      <c r="C1126" s="229" t="s">
        <v>915</v>
      </c>
      <c r="D1126" s="230" t="s">
        <v>944</v>
      </c>
      <c r="E1126" s="231">
        <v>8</v>
      </c>
      <c r="F1126" s="232"/>
      <c r="G1126" s="233">
        <f t="shared" si="17"/>
        <v>0</v>
      </c>
    </row>
    <row r="1127" spans="1:7" s="234" customFormat="1" ht="21.2" customHeight="1" x14ac:dyDescent="0.25">
      <c r="A1127" s="227">
        <v>9781443196062</v>
      </c>
      <c r="B1127" s="228" t="s">
        <v>413</v>
      </c>
      <c r="C1127" s="229" t="s">
        <v>915</v>
      </c>
      <c r="D1127" s="230"/>
      <c r="E1127" s="231">
        <v>5</v>
      </c>
      <c r="F1127" s="232"/>
      <c r="G1127" s="233">
        <f t="shared" si="17"/>
        <v>0</v>
      </c>
    </row>
    <row r="1128" spans="1:7" s="234" customFormat="1" ht="21.2" customHeight="1" x14ac:dyDescent="0.25">
      <c r="A1128" s="227">
        <v>9781039701311</v>
      </c>
      <c r="B1128" s="228" t="s">
        <v>1310</v>
      </c>
      <c r="C1128" s="229" t="s">
        <v>919</v>
      </c>
      <c r="D1128" s="230" t="s">
        <v>944</v>
      </c>
      <c r="E1128" s="231">
        <v>16.75</v>
      </c>
      <c r="F1128" s="232"/>
      <c r="G1128" s="233">
        <f t="shared" si="17"/>
        <v>0</v>
      </c>
    </row>
    <row r="1129" spans="1:7" s="234" customFormat="1" ht="21.2" customHeight="1" x14ac:dyDescent="0.25">
      <c r="A1129" s="227">
        <v>9781039701236</v>
      </c>
      <c r="B1129" s="228" t="s">
        <v>810</v>
      </c>
      <c r="C1129" s="229" t="s">
        <v>919</v>
      </c>
      <c r="D1129" s="230"/>
      <c r="E1129" s="231">
        <v>14.5</v>
      </c>
      <c r="F1129" s="232"/>
      <c r="G1129" s="233">
        <f t="shared" si="17"/>
        <v>0</v>
      </c>
    </row>
    <row r="1130" spans="1:7" s="234" customFormat="1" ht="21.2" customHeight="1" x14ac:dyDescent="0.25">
      <c r="A1130" s="227">
        <v>9781801312721</v>
      </c>
      <c r="B1130" s="228" t="s">
        <v>521</v>
      </c>
      <c r="C1130" s="229" t="s">
        <v>919</v>
      </c>
      <c r="D1130" s="230"/>
      <c r="E1130" s="231">
        <v>25</v>
      </c>
      <c r="F1130" s="232"/>
      <c r="G1130" s="233">
        <f t="shared" si="17"/>
        <v>0</v>
      </c>
    </row>
    <row r="1131" spans="1:7" s="234" customFormat="1" ht="21.2" customHeight="1" x14ac:dyDescent="0.25">
      <c r="A1131" s="227">
        <v>9781039702356</v>
      </c>
      <c r="B1131" s="228" t="s">
        <v>786</v>
      </c>
      <c r="C1131" s="229" t="s">
        <v>919</v>
      </c>
      <c r="D1131" s="230" t="s">
        <v>944</v>
      </c>
      <c r="E1131" s="231">
        <v>20.5</v>
      </c>
      <c r="F1131" s="232"/>
      <c r="G1131" s="233">
        <f t="shared" si="17"/>
        <v>0</v>
      </c>
    </row>
    <row r="1132" spans="1:7" s="234" customFormat="1" ht="21.2" customHeight="1" x14ac:dyDescent="0.25">
      <c r="A1132" s="227">
        <v>9781039707931</v>
      </c>
      <c r="B1132" s="228" t="s">
        <v>1357</v>
      </c>
      <c r="C1132" s="229" t="s">
        <v>919</v>
      </c>
      <c r="D1132" s="230" t="s">
        <v>944</v>
      </c>
      <c r="E1132" s="231">
        <v>29.25</v>
      </c>
      <c r="F1132" s="232"/>
      <c r="G1132" s="233">
        <f t="shared" si="17"/>
        <v>0</v>
      </c>
    </row>
    <row r="1133" spans="1:7" s="234" customFormat="1" ht="21.2" customHeight="1" x14ac:dyDescent="0.25">
      <c r="A1133" s="227">
        <v>9781039709850</v>
      </c>
      <c r="B1133" s="228" t="s">
        <v>1248</v>
      </c>
      <c r="C1133" s="229" t="s">
        <v>919</v>
      </c>
      <c r="D1133" s="230" t="s">
        <v>944</v>
      </c>
      <c r="E1133" s="231">
        <v>10.5</v>
      </c>
      <c r="F1133" s="232"/>
      <c r="G1133" s="233">
        <f t="shared" si="17"/>
        <v>0</v>
      </c>
    </row>
    <row r="1134" spans="1:7" s="234" customFormat="1" ht="21.2" customHeight="1" x14ac:dyDescent="0.25">
      <c r="A1134" s="227">
        <v>9781039701908</v>
      </c>
      <c r="B1134" s="228" t="s">
        <v>824</v>
      </c>
      <c r="C1134" s="229" t="s">
        <v>919</v>
      </c>
      <c r="D1134" s="230" t="s">
        <v>944</v>
      </c>
      <c r="E1134" s="231">
        <v>29.25</v>
      </c>
      <c r="F1134" s="232"/>
      <c r="G1134" s="233">
        <f t="shared" si="17"/>
        <v>0</v>
      </c>
    </row>
    <row r="1135" spans="1:7" s="234" customFormat="1" ht="21.2" customHeight="1" x14ac:dyDescent="0.25">
      <c r="A1135" s="227">
        <v>9781443193818</v>
      </c>
      <c r="B1135" s="228" t="s">
        <v>807</v>
      </c>
      <c r="C1135" s="229" t="s">
        <v>919</v>
      </c>
      <c r="D1135" s="230"/>
      <c r="E1135" s="231">
        <v>8</v>
      </c>
      <c r="F1135" s="232"/>
      <c r="G1135" s="233">
        <f t="shared" si="17"/>
        <v>0</v>
      </c>
    </row>
    <row r="1136" spans="1:7" s="234" customFormat="1" ht="21.2" customHeight="1" x14ac:dyDescent="0.25">
      <c r="A1136" s="227">
        <v>9781039701557</v>
      </c>
      <c r="B1136" s="228" t="s">
        <v>789</v>
      </c>
      <c r="C1136" s="229" t="s">
        <v>919</v>
      </c>
      <c r="D1136" s="230"/>
      <c r="E1136" s="231">
        <v>13.5</v>
      </c>
      <c r="F1136" s="232"/>
      <c r="G1136" s="233">
        <f t="shared" si="17"/>
        <v>0</v>
      </c>
    </row>
    <row r="1137" spans="1:7" s="234" customFormat="1" ht="21.2" customHeight="1" x14ac:dyDescent="0.25">
      <c r="A1137" s="227">
        <v>9781039706569</v>
      </c>
      <c r="B1137" s="228" t="s">
        <v>1280</v>
      </c>
      <c r="C1137" s="229" t="s">
        <v>919</v>
      </c>
      <c r="D1137" s="230"/>
      <c r="E1137" s="231">
        <v>15.75</v>
      </c>
      <c r="F1137" s="232"/>
      <c r="G1137" s="233">
        <f t="shared" si="17"/>
        <v>0</v>
      </c>
    </row>
    <row r="1138" spans="1:7" s="234" customFormat="1" ht="21.2" customHeight="1" x14ac:dyDescent="0.25">
      <c r="A1138" s="227">
        <v>9781803701493</v>
      </c>
      <c r="B1138" s="228" t="s">
        <v>523</v>
      </c>
      <c r="C1138" s="229" t="s">
        <v>919</v>
      </c>
      <c r="D1138" s="230"/>
      <c r="E1138" s="231">
        <v>18.75</v>
      </c>
      <c r="F1138" s="232"/>
      <c r="G1138" s="233">
        <f t="shared" si="17"/>
        <v>0</v>
      </c>
    </row>
    <row r="1139" spans="1:7" s="234" customFormat="1" ht="21.2" customHeight="1" x14ac:dyDescent="0.25">
      <c r="A1139" s="227">
        <v>9781039700604</v>
      </c>
      <c r="B1139" s="228" t="s">
        <v>896</v>
      </c>
      <c r="C1139" s="229" t="s">
        <v>919</v>
      </c>
      <c r="D1139" s="230"/>
      <c r="E1139" s="231">
        <v>9.25</v>
      </c>
      <c r="F1139" s="232"/>
      <c r="G1139" s="233">
        <f t="shared" si="17"/>
        <v>0</v>
      </c>
    </row>
    <row r="1140" spans="1:7" s="234" customFormat="1" ht="21.2" customHeight="1" x14ac:dyDescent="0.25">
      <c r="A1140" s="227">
        <v>9781443151344</v>
      </c>
      <c r="B1140" s="228" t="s">
        <v>1255</v>
      </c>
      <c r="C1140" s="229" t="s">
        <v>919</v>
      </c>
      <c r="D1140" s="230"/>
      <c r="E1140" s="231">
        <v>9.25</v>
      </c>
      <c r="F1140" s="232"/>
      <c r="G1140" s="233">
        <f t="shared" si="17"/>
        <v>0</v>
      </c>
    </row>
    <row r="1141" spans="1:7" s="234" customFormat="1" ht="21.2" customHeight="1" x14ac:dyDescent="0.25">
      <c r="A1141" s="227">
        <v>9781039703506</v>
      </c>
      <c r="B1141" s="228" t="s">
        <v>890</v>
      </c>
      <c r="C1141" s="229" t="s">
        <v>919</v>
      </c>
      <c r="D1141" s="230" t="s">
        <v>944</v>
      </c>
      <c r="E1141" s="231">
        <v>10.5</v>
      </c>
      <c r="F1141" s="232"/>
      <c r="G1141" s="233">
        <f t="shared" si="17"/>
        <v>0</v>
      </c>
    </row>
    <row r="1142" spans="1:7" s="234" customFormat="1" ht="21.2" customHeight="1" x14ac:dyDescent="0.25">
      <c r="A1142" s="227">
        <v>9781443157599</v>
      </c>
      <c r="B1142" s="228" t="s">
        <v>783</v>
      </c>
      <c r="C1142" s="229" t="s">
        <v>919</v>
      </c>
      <c r="D1142" s="230" t="s">
        <v>944</v>
      </c>
      <c r="E1142" s="231">
        <v>10</v>
      </c>
      <c r="F1142" s="232"/>
      <c r="G1142" s="233">
        <f t="shared" si="17"/>
        <v>0</v>
      </c>
    </row>
    <row r="1143" spans="1:7" s="234" customFormat="1" ht="21.2" customHeight="1" x14ac:dyDescent="0.25">
      <c r="A1143" s="227">
        <v>9781443187688</v>
      </c>
      <c r="B1143" s="228" t="s">
        <v>489</v>
      </c>
      <c r="C1143" s="229" t="s">
        <v>919</v>
      </c>
      <c r="D1143" s="230" t="s">
        <v>944</v>
      </c>
      <c r="E1143" s="231">
        <v>10</v>
      </c>
      <c r="F1143" s="232"/>
      <c r="G1143" s="233">
        <f t="shared" si="17"/>
        <v>0</v>
      </c>
    </row>
    <row r="1144" spans="1:7" s="234" customFormat="1" ht="21.2" customHeight="1" x14ac:dyDescent="0.25">
      <c r="A1144" s="227">
        <v>9781443180801</v>
      </c>
      <c r="B1144" s="228" t="s">
        <v>1253</v>
      </c>
      <c r="C1144" s="229" t="s">
        <v>919</v>
      </c>
      <c r="D1144" s="230"/>
      <c r="E1144" s="231">
        <v>8.25</v>
      </c>
      <c r="F1144" s="232"/>
      <c r="G1144" s="233">
        <f t="shared" si="17"/>
        <v>0</v>
      </c>
    </row>
    <row r="1145" spans="1:7" s="234" customFormat="1" ht="21.2" customHeight="1" x14ac:dyDescent="0.25">
      <c r="A1145" s="227">
        <v>9782897519650</v>
      </c>
      <c r="B1145" s="228" t="s">
        <v>1277</v>
      </c>
      <c r="C1145" s="229" t="s">
        <v>924</v>
      </c>
      <c r="D1145" s="230" t="s">
        <v>944</v>
      </c>
      <c r="E1145" s="231">
        <v>10.25</v>
      </c>
      <c r="F1145" s="232"/>
      <c r="G1145" s="233">
        <f t="shared" si="17"/>
        <v>0</v>
      </c>
    </row>
    <row r="1146" spans="1:7" s="234" customFormat="1" ht="21.2" customHeight="1" x14ac:dyDescent="0.25">
      <c r="A1146" s="227">
        <v>9781443195157</v>
      </c>
      <c r="B1146" s="228" t="s">
        <v>402</v>
      </c>
      <c r="C1146" s="229" t="s">
        <v>924</v>
      </c>
      <c r="D1146" s="230"/>
      <c r="E1146" s="231">
        <v>5</v>
      </c>
      <c r="F1146" s="232"/>
      <c r="G1146" s="233">
        <f t="shared" si="17"/>
        <v>0</v>
      </c>
    </row>
    <row r="1147" spans="1:7" s="234" customFormat="1" ht="21.2" customHeight="1" x14ac:dyDescent="0.25">
      <c r="A1147" s="227">
        <v>9781039705548</v>
      </c>
      <c r="B1147" s="228" t="s">
        <v>1268</v>
      </c>
      <c r="C1147" s="229" t="s">
        <v>924</v>
      </c>
      <c r="D1147" s="230"/>
      <c r="E1147" s="231">
        <v>9.25</v>
      </c>
      <c r="F1147" s="232"/>
      <c r="G1147" s="233">
        <f t="shared" si="17"/>
        <v>0</v>
      </c>
    </row>
    <row r="1148" spans="1:7" s="234" customFormat="1" ht="21.2" customHeight="1" x14ac:dyDescent="0.25">
      <c r="A1148" s="227">
        <v>9781039701670</v>
      </c>
      <c r="B1148" s="228" t="s">
        <v>1251</v>
      </c>
      <c r="C1148" s="229" t="s">
        <v>924</v>
      </c>
      <c r="D1148" s="230"/>
      <c r="E1148" s="231">
        <v>13.5</v>
      </c>
      <c r="F1148" s="232"/>
      <c r="G1148" s="233">
        <f t="shared" si="17"/>
        <v>0</v>
      </c>
    </row>
    <row r="1149" spans="1:7" s="234" customFormat="1" ht="21.2" customHeight="1" x14ac:dyDescent="0.25">
      <c r="A1149" s="227">
        <v>9781443189323</v>
      </c>
      <c r="B1149" s="228" t="s">
        <v>492</v>
      </c>
      <c r="C1149" s="229" t="s">
        <v>924</v>
      </c>
      <c r="D1149" s="230"/>
      <c r="E1149" s="231">
        <v>10</v>
      </c>
      <c r="F1149" s="232"/>
      <c r="G1149" s="233">
        <f t="shared" si="17"/>
        <v>0</v>
      </c>
    </row>
    <row r="1150" spans="1:7" s="234" customFormat="1" ht="21.2" customHeight="1" x14ac:dyDescent="0.25">
      <c r="A1150" s="227">
        <v>9781039703537</v>
      </c>
      <c r="B1150" s="228" t="s">
        <v>871</v>
      </c>
      <c r="C1150" s="229" t="s">
        <v>924</v>
      </c>
      <c r="D1150" s="230"/>
      <c r="E1150" s="231">
        <v>15.75</v>
      </c>
      <c r="F1150" s="232"/>
      <c r="G1150" s="233">
        <f t="shared" si="17"/>
        <v>0</v>
      </c>
    </row>
    <row r="1151" spans="1:7" s="234" customFormat="1" ht="21.2" customHeight="1" x14ac:dyDescent="0.25">
      <c r="A1151" s="227">
        <v>9781039704176</v>
      </c>
      <c r="B1151" s="228" t="s">
        <v>1271</v>
      </c>
      <c r="C1151" s="229" t="s">
        <v>924</v>
      </c>
      <c r="D1151" s="230"/>
      <c r="E1151" s="231">
        <v>15.75</v>
      </c>
      <c r="F1151" s="232"/>
      <c r="G1151" s="233">
        <f t="shared" si="17"/>
        <v>0</v>
      </c>
    </row>
    <row r="1152" spans="1:7" s="234" customFormat="1" ht="21.2" customHeight="1" x14ac:dyDescent="0.25">
      <c r="A1152" s="227">
        <v>9782897519568</v>
      </c>
      <c r="B1152" s="228" t="s">
        <v>1342</v>
      </c>
      <c r="C1152" s="229" t="s">
        <v>924</v>
      </c>
      <c r="D1152" s="230" t="s">
        <v>944</v>
      </c>
      <c r="E1152" s="231">
        <v>10.25</v>
      </c>
      <c r="F1152" s="232"/>
      <c r="G1152" s="233">
        <f t="shared" si="17"/>
        <v>0</v>
      </c>
    </row>
    <row r="1153" spans="1:7" s="234" customFormat="1" ht="21.2" customHeight="1" x14ac:dyDescent="0.25">
      <c r="A1153" s="227">
        <v>9781039711426</v>
      </c>
      <c r="B1153" s="228" t="s">
        <v>1250</v>
      </c>
      <c r="C1153" s="229" t="s">
        <v>924</v>
      </c>
      <c r="D1153" s="230"/>
      <c r="E1153" s="231">
        <v>9.25</v>
      </c>
      <c r="F1153" s="232"/>
      <c r="G1153" s="233">
        <f t="shared" si="17"/>
        <v>0</v>
      </c>
    </row>
    <row r="1154" spans="1:7" s="234" customFormat="1" ht="21.2" customHeight="1" x14ac:dyDescent="0.25">
      <c r="A1154" s="227">
        <v>9781039704404</v>
      </c>
      <c r="B1154" s="228" t="s">
        <v>1254</v>
      </c>
      <c r="C1154" s="229" t="s">
        <v>924</v>
      </c>
      <c r="D1154" s="230"/>
      <c r="E1154" s="231">
        <v>10.5</v>
      </c>
      <c r="F1154" s="232"/>
      <c r="G1154" s="233">
        <f t="shared" si="17"/>
        <v>0</v>
      </c>
    </row>
    <row r="1155" spans="1:7" s="234" customFormat="1" ht="21.2" customHeight="1" x14ac:dyDescent="0.25">
      <c r="A1155" s="227">
        <v>9781039704398</v>
      </c>
      <c r="B1155" s="228" t="s">
        <v>1266</v>
      </c>
      <c r="C1155" s="229" t="s">
        <v>924</v>
      </c>
      <c r="D1155" s="230"/>
      <c r="E1155" s="231">
        <v>10.5</v>
      </c>
      <c r="F1155" s="232"/>
      <c r="G1155" s="233">
        <f t="shared" ref="G1155:G1218" si="18">+F1155*E1155</f>
        <v>0</v>
      </c>
    </row>
    <row r="1156" spans="1:7" s="234" customFormat="1" ht="21.2" customHeight="1" x14ac:dyDescent="0.25">
      <c r="A1156" s="227">
        <v>9781039708624</v>
      </c>
      <c r="B1156" s="228" t="s">
        <v>1262</v>
      </c>
      <c r="C1156" s="229" t="s">
        <v>924</v>
      </c>
      <c r="D1156" s="230" t="s">
        <v>944</v>
      </c>
      <c r="E1156" s="231">
        <v>9.25</v>
      </c>
      <c r="F1156" s="232"/>
      <c r="G1156" s="233">
        <f t="shared" si="18"/>
        <v>0</v>
      </c>
    </row>
    <row r="1157" spans="1:7" s="234" customFormat="1" ht="21.2" customHeight="1" x14ac:dyDescent="0.25">
      <c r="A1157" s="227">
        <v>9781039705784</v>
      </c>
      <c r="B1157" s="228" t="s">
        <v>1295</v>
      </c>
      <c r="C1157" s="229" t="s">
        <v>924</v>
      </c>
      <c r="D1157" s="230" t="s">
        <v>944</v>
      </c>
      <c r="E1157" s="231">
        <v>17.75</v>
      </c>
      <c r="F1157" s="232"/>
      <c r="G1157" s="233">
        <f t="shared" si="18"/>
        <v>0</v>
      </c>
    </row>
    <row r="1158" spans="1:7" s="234" customFormat="1" ht="21.2" customHeight="1" x14ac:dyDescent="0.25">
      <c r="A1158" s="227">
        <v>9781443168175</v>
      </c>
      <c r="B1158" s="228" t="s">
        <v>895</v>
      </c>
      <c r="C1158" s="229" t="s">
        <v>924</v>
      </c>
      <c r="D1158" s="230"/>
      <c r="E1158" s="231">
        <v>12.5</v>
      </c>
      <c r="F1158" s="232"/>
      <c r="G1158" s="233">
        <f t="shared" si="18"/>
        <v>0</v>
      </c>
    </row>
    <row r="1159" spans="1:7" s="234" customFormat="1" ht="21.2" customHeight="1" x14ac:dyDescent="0.25">
      <c r="A1159" s="227">
        <v>9782898530531</v>
      </c>
      <c r="B1159" s="228" t="s">
        <v>1260</v>
      </c>
      <c r="C1159" s="229" t="s">
        <v>125</v>
      </c>
      <c r="D1159" s="230" t="s">
        <v>944</v>
      </c>
      <c r="E1159" s="231">
        <v>16.75</v>
      </c>
      <c r="F1159" s="232"/>
      <c r="G1159" s="233">
        <f t="shared" si="18"/>
        <v>0</v>
      </c>
    </row>
    <row r="1160" spans="1:7" s="234" customFormat="1" ht="21.2" customHeight="1" x14ac:dyDescent="0.25">
      <c r="A1160" s="227">
        <v>9781443198967</v>
      </c>
      <c r="B1160" s="228" t="s">
        <v>784</v>
      </c>
      <c r="C1160" s="229" t="s">
        <v>125</v>
      </c>
      <c r="D1160" s="230" t="s">
        <v>944</v>
      </c>
      <c r="E1160" s="231">
        <v>15.75</v>
      </c>
      <c r="F1160" s="232"/>
      <c r="G1160" s="233">
        <f t="shared" si="18"/>
        <v>0</v>
      </c>
    </row>
    <row r="1161" spans="1:7" s="234" customFormat="1" ht="21.2" customHeight="1" x14ac:dyDescent="0.25">
      <c r="A1161" s="227">
        <v>9781443199865</v>
      </c>
      <c r="B1161" s="228" t="s">
        <v>1351</v>
      </c>
      <c r="C1161" s="229" t="s">
        <v>125</v>
      </c>
      <c r="D1161" s="230"/>
      <c r="E1161" s="231">
        <v>15.75</v>
      </c>
      <c r="F1161" s="232"/>
      <c r="G1161" s="233">
        <f t="shared" si="18"/>
        <v>0</v>
      </c>
    </row>
    <row r="1162" spans="1:7" s="234" customFormat="1" ht="21.2" customHeight="1" x14ac:dyDescent="0.25">
      <c r="A1162" s="227">
        <v>9781039702370</v>
      </c>
      <c r="B1162" s="228" t="s">
        <v>852</v>
      </c>
      <c r="C1162" s="229" t="s">
        <v>125</v>
      </c>
      <c r="D1162" s="230"/>
      <c r="E1162" s="231">
        <v>17.75</v>
      </c>
      <c r="F1162" s="232"/>
      <c r="G1162" s="233">
        <f t="shared" si="18"/>
        <v>0</v>
      </c>
    </row>
    <row r="1163" spans="1:7" s="234" customFormat="1" ht="21.2" customHeight="1" x14ac:dyDescent="0.25">
      <c r="A1163" s="227">
        <v>9781443190633</v>
      </c>
      <c r="B1163" s="228" t="s">
        <v>1350</v>
      </c>
      <c r="C1163" s="229" t="s">
        <v>125</v>
      </c>
      <c r="D1163" s="230" t="s">
        <v>944</v>
      </c>
      <c r="E1163" s="231">
        <v>11.5</v>
      </c>
      <c r="F1163" s="232"/>
      <c r="G1163" s="233">
        <f t="shared" si="18"/>
        <v>0</v>
      </c>
    </row>
    <row r="1164" spans="1:7" s="234" customFormat="1" ht="21.2" customHeight="1" x14ac:dyDescent="0.25">
      <c r="A1164" s="227">
        <v>9781443174572</v>
      </c>
      <c r="B1164" s="228" t="s">
        <v>838</v>
      </c>
      <c r="C1164" s="229" t="s">
        <v>125</v>
      </c>
      <c r="D1164" s="230" t="s">
        <v>944</v>
      </c>
      <c r="E1164" s="231">
        <v>12.5</v>
      </c>
      <c r="F1164" s="232"/>
      <c r="G1164" s="233">
        <f t="shared" si="18"/>
        <v>0</v>
      </c>
    </row>
    <row r="1165" spans="1:7" s="234" customFormat="1" ht="21.2" customHeight="1" x14ac:dyDescent="0.25">
      <c r="A1165" s="227">
        <v>9781443189699</v>
      </c>
      <c r="B1165" s="228" t="s">
        <v>515</v>
      </c>
      <c r="C1165" s="229" t="s">
        <v>125</v>
      </c>
      <c r="D1165" s="230"/>
      <c r="E1165" s="231">
        <v>17.5</v>
      </c>
      <c r="F1165" s="232"/>
      <c r="G1165" s="233">
        <f t="shared" si="18"/>
        <v>0</v>
      </c>
    </row>
    <row r="1166" spans="1:7" s="234" customFormat="1" ht="21.2" customHeight="1" x14ac:dyDescent="0.25">
      <c r="A1166" s="227">
        <v>9781443191364</v>
      </c>
      <c r="B1166" s="228" t="s">
        <v>1349</v>
      </c>
      <c r="C1166" s="229" t="s">
        <v>125</v>
      </c>
      <c r="D1166" s="230"/>
      <c r="E1166" s="231">
        <v>17.5</v>
      </c>
      <c r="F1166" s="232"/>
      <c r="G1166" s="233">
        <f t="shared" si="18"/>
        <v>0</v>
      </c>
    </row>
    <row r="1167" spans="1:7" s="234" customFormat="1" ht="21.2" customHeight="1" x14ac:dyDescent="0.25">
      <c r="A1167" s="227">
        <v>9782896704613</v>
      </c>
      <c r="B1167" s="228" t="s">
        <v>776</v>
      </c>
      <c r="C1167" s="229" t="s">
        <v>125</v>
      </c>
      <c r="D1167" s="230" t="s">
        <v>944</v>
      </c>
      <c r="E1167" s="231">
        <v>10</v>
      </c>
      <c r="F1167" s="232"/>
      <c r="G1167" s="233">
        <f t="shared" si="18"/>
        <v>0</v>
      </c>
    </row>
    <row r="1168" spans="1:7" s="234" customFormat="1" ht="21.2" customHeight="1" x14ac:dyDescent="0.25">
      <c r="A1168" s="227">
        <v>9781443194464</v>
      </c>
      <c r="B1168" s="228" t="s">
        <v>853</v>
      </c>
      <c r="C1168" s="229" t="s">
        <v>125</v>
      </c>
      <c r="D1168" s="230"/>
      <c r="E1168" s="231">
        <v>16</v>
      </c>
      <c r="F1168" s="232"/>
      <c r="G1168" s="233">
        <f t="shared" si="18"/>
        <v>0</v>
      </c>
    </row>
    <row r="1169" spans="1:7" s="234" customFormat="1" ht="21.2" customHeight="1" x14ac:dyDescent="0.25">
      <c r="A1169" s="227">
        <v>9781443193689</v>
      </c>
      <c r="B1169" s="228" t="s">
        <v>1348</v>
      </c>
      <c r="C1169" s="229" t="s">
        <v>125</v>
      </c>
      <c r="D1169" s="230"/>
      <c r="E1169" s="231">
        <v>17.5</v>
      </c>
      <c r="F1169" s="232"/>
      <c r="G1169" s="233">
        <f t="shared" si="18"/>
        <v>0</v>
      </c>
    </row>
    <row r="1170" spans="1:7" s="234" customFormat="1" ht="21.2" customHeight="1" x14ac:dyDescent="0.25">
      <c r="A1170" s="227">
        <v>9781443151719</v>
      </c>
      <c r="B1170" s="228" t="s">
        <v>1346</v>
      </c>
      <c r="C1170" s="229" t="s">
        <v>125</v>
      </c>
      <c r="D1170" s="230" t="s">
        <v>944</v>
      </c>
      <c r="E1170" s="231">
        <v>17.75</v>
      </c>
      <c r="F1170" s="232"/>
      <c r="G1170" s="233">
        <f t="shared" si="18"/>
        <v>0</v>
      </c>
    </row>
    <row r="1171" spans="1:7" s="234" customFormat="1" ht="21.2" customHeight="1" x14ac:dyDescent="0.25">
      <c r="A1171" s="227">
        <v>9782896547265</v>
      </c>
      <c r="B1171" s="228" t="s">
        <v>863</v>
      </c>
      <c r="C1171" s="229" t="s">
        <v>125</v>
      </c>
      <c r="D1171" s="230" t="s">
        <v>944</v>
      </c>
      <c r="E1171" s="231">
        <v>15.5</v>
      </c>
      <c r="F1171" s="232"/>
      <c r="G1171" s="233">
        <f t="shared" si="18"/>
        <v>0</v>
      </c>
    </row>
    <row r="1172" spans="1:7" s="234" customFormat="1" ht="21.2" customHeight="1" x14ac:dyDescent="0.25">
      <c r="A1172" s="227">
        <v>9781039702905</v>
      </c>
      <c r="B1172" s="228" t="s">
        <v>772</v>
      </c>
      <c r="C1172" s="229" t="s">
        <v>125</v>
      </c>
      <c r="D1172" s="230"/>
      <c r="E1172" s="231">
        <v>3</v>
      </c>
      <c r="F1172" s="232"/>
      <c r="G1172" s="233">
        <f t="shared" si="18"/>
        <v>0</v>
      </c>
    </row>
    <row r="1173" spans="1:7" s="234" customFormat="1" ht="21.2" customHeight="1" x14ac:dyDescent="0.25">
      <c r="A1173" s="227">
        <v>9781039703353</v>
      </c>
      <c r="B1173" s="228" t="s">
        <v>1304</v>
      </c>
      <c r="C1173" s="229" t="s">
        <v>125</v>
      </c>
      <c r="D1173" s="230"/>
      <c r="E1173" s="231">
        <v>13.5</v>
      </c>
      <c r="F1173" s="232"/>
      <c r="G1173" s="233">
        <f t="shared" si="18"/>
        <v>0</v>
      </c>
    </row>
    <row r="1174" spans="1:7" s="234" customFormat="1" ht="21.2" customHeight="1" x14ac:dyDescent="0.25">
      <c r="A1174" s="227">
        <v>9781443176576</v>
      </c>
      <c r="B1174" s="228" t="s">
        <v>818</v>
      </c>
      <c r="C1174" s="229" t="s">
        <v>125</v>
      </c>
      <c r="D1174" s="230"/>
      <c r="E1174" s="231">
        <v>12.5</v>
      </c>
      <c r="F1174" s="232"/>
      <c r="G1174" s="233">
        <f t="shared" si="18"/>
        <v>0</v>
      </c>
    </row>
    <row r="1175" spans="1:7" s="234" customFormat="1" ht="21.2" customHeight="1" x14ac:dyDescent="0.25">
      <c r="A1175" s="227">
        <v>9781443174077</v>
      </c>
      <c r="B1175" s="228" t="s">
        <v>516</v>
      </c>
      <c r="C1175" s="229" t="s">
        <v>125</v>
      </c>
      <c r="D1175" s="230"/>
      <c r="E1175" s="231">
        <v>10</v>
      </c>
      <c r="F1175" s="232"/>
      <c r="G1175" s="233">
        <f t="shared" si="18"/>
        <v>0</v>
      </c>
    </row>
    <row r="1176" spans="1:7" s="234" customFormat="1" ht="21.2" customHeight="1" x14ac:dyDescent="0.25">
      <c r="A1176" s="227">
        <v>9781443176163</v>
      </c>
      <c r="B1176" s="228" t="s">
        <v>526</v>
      </c>
      <c r="C1176" s="229" t="s">
        <v>125</v>
      </c>
      <c r="D1176" s="230" t="s">
        <v>944</v>
      </c>
      <c r="E1176" s="231">
        <v>10</v>
      </c>
      <c r="F1176" s="232"/>
      <c r="G1176" s="233">
        <f t="shared" si="18"/>
        <v>0</v>
      </c>
    </row>
    <row r="1177" spans="1:7" s="234" customFormat="1" ht="21.2" customHeight="1" x14ac:dyDescent="0.25">
      <c r="A1177" s="227">
        <v>9781443198769</v>
      </c>
      <c r="B1177" s="228" t="s">
        <v>872</v>
      </c>
      <c r="C1177" s="229" t="s">
        <v>125</v>
      </c>
      <c r="D1177" s="230"/>
      <c r="E1177" s="231">
        <v>12.5</v>
      </c>
      <c r="F1177" s="232"/>
      <c r="G1177" s="233">
        <f t="shared" si="18"/>
        <v>0</v>
      </c>
    </row>
    <row r="1178" spans="1:7" s="234" customFormat="1" ht="21.2" customHeight="1" x14ac:dyDescent="0.25">
      <c r="A1178" s="227">
        <v>9781443190732</v>
      </c>
      <c r="B1178" s="228" t="s">
        <v>517</v>
      </c>
      <c r="C1178" s="229" t="s">
        <v>125</v>
      </c>
      <c r="D1178" s="230"/>
      <c r="E1178" s="231">
        <v>18</v>
      </c>
      <c r="F1178" s="232"/>
      <c r="G1178" s="233">
        <f t="shared" si="18"/>
        <v>0</v>
      </c>
    </row>
    <row r="1179" spans="1:7" s="234" customFormat="1" ht="21.2" customHeight="1" x14ac:dyDescent="0.25">
      <c r="A1179" s="227">
        <v>9781443190749</v>
      </c>
      <c r="B1179" s="228" t="s">
        <v>876</v>
      </c>
      <c r="C1179" s="229" t="s">
        <v>125</v>
      </c>
      <c r="D1179" s="230"/>
      <c r="E1179" s="231">
        <v>18</v>
      </c>
      <c r="F1179" s="232"/>
      <c r="G1179" s="233">
        <f t="shared" si="18"/>
        <v>0</v>
      </c>
    </row>
    <row r="1180" spans="1:7" s="234" customFormat="1" ht="21.2" customHeight="1" x14ac:dyDescent="0.25">
      <c r="A1180" s="227">
        <v>9781443199575</v>
      </c>
      <c r="B1180" s="228" t="s">
        <v>856</v>
      </c>
      <c r="C1180" s="229" t="s">
        <v>125</v>
      </c>
      <c r="D1180" s="230"/>
      <c r="E1180" s="231">
        <v>15.75</v>
      </c>
      <c r="F1180" s="232"/>
      <c r="G1180" s="233">
        <f t="shared" si="18"/>
        <v>0</v>
      </c>
    </row>
    <row r="1181" spans="1:7" s="234" customFormat="1" ht="21.2" customHeight="1" x14ac:dyDescent="0.25">
      <c r="A1181" s="227">
        <v>9781443192774</v>
      </c>
      <c r="B1181" s="228" t="s">
        <v>418</v>
      </c>
      <c r="C1181" s="229" t="s">
        <v>125</v>
      </c>
      <c r="D1181" s="230"/>
      <c r="E1181" s="231">
        <v>7</v>
      </c>
      <c r="F1181" s="232"/>
      <c r="G1181" s="233">
        <f t="shared" si="18"/>
        <v>0</v>
      </c>
    </row>
    <row r="1182" spans="1:7" s="234" customFormat="1" ht="21.2" customHeight="1" x14ac:dyDescent="0.25">
      <c r="A1182" s="227">
        <v>9781039705272</v>
      </c>
      <c r="B1182" s="228" t="s">
        <v>830</v>
      </c>
      <c r="C1182" s="229" t="s">
        <v>125</v>
      </c>
      <c r="D1182" s="230"/>
      <c r="E1182" s="231">
        <v>10.5</v>
      </c>
      <c r="F1182" s="232"/>
      <c r="G1182" s="233">
        <f t="shared" si="18"/>
        <v>0</v>
      </c>
    </row>
    <row r="1183" spans="1:7" s="234" customFormat="1" ht="21.2" customHeight="1" x14ac:dyDescent="0.25">
      <c r="A1183" s="227">
        <v>9781443173957</v>
      </c>
      <c r="B1183" s="228" t="s">
        <v>504</v>
      </c>
      <c r="C1183" s="229" t="s">
        <v>125</v>
      </c>
      <c r="D1183" s="230"/>
      <c r="E1183" s="231">
        <v>5</v>
      </c>
      <c r="F1183" s="232"/>
      <c r="G1183" s="233">
        <f t="shared" si="18"/>
        <v>0</v>
      </c>
    </row>
    <row r="1184" spans="1:7" s="234" customFormat="1" ht="21.2" customHeight="1" x14ac:dyDescent="0.25">
      <c r="A1184" s="227">
        <v>9781443176101</v>
      </c>
      <c r="B1184" s="228" t="s">
        <v>522</v>
      </c>
      <c r="C1184" s="229" t="s">
        <v>125</v>
      </c>
      <c r="D1184" s="230"/>
      <c r="E1184" s="231">
        <v>10.25</v>
      </c>
      <c r="F1184" s="232"/>
      <c r="G1184" s="233">
        <f t="shared" si="18"/>
        <v>0</v>
      </c>
    </row>
    <row r="1185" spans="1:7" s="234" customFormat="1" ht="21.2" customHeight="1" x14ac:dyDescent="0.25">
      <c r="A1185" s="227">
        <v>9781443155700</v>
      </c>
      <c r="B1185" s="228" t="s">
        <v>822</v>
      </c>
      <c r="C1185" s="229" t="s">
        <v>125</v>
      </c>
      <c r="D1185" s="230"/>
      <c r="E1185" s="231">
        <v>11.5</v>
      </c>
      <c r="F1185" s="232"/>
      <c r="G1185" s="233">
        <f t="shared" si="18"/>
        <v>0</v>
      </c>
    </row>
    <row r="1186" spans="1:7" s="234" customFormat="1" ht="21.2" customHeight="1" x14ac:dyDescent="0.25">
      <c r="A1186" s="227">
        <v>9781443185073</v>
      </c>
      <c r="B1186" s="228" t="s">
        <v>279</v>
      </c>
      <c r="C1186" s="229" t="s">
        <v>125</v>
      </c>
      <c r="D1186" s="230"/>
      <c r="E1186" s="231">
        <v>7</v>
      </c>
      <c r="F1186" s="232"/>
      <c r="G1186" s="233">
        <f t="shared" si="18"/>
        <v>0</v>
      </c>
    </row>
    <row r="1187" spans="1:7" s="234" customFormat="1" ht="21.2" customHeight="1" x14ac:dyDescent="0.25">
      <c r="A1187" s="227">
        <v>9781443192767</v>
      </c>
      <c r="B1187" s="228" t="s">
        <v>855</v>
      </c>
      <c r="C1187" s="229" t="s">
        <v>125</v>
      </c>
      <c r="D1187" s="230"/>
      <c r="E1187" s="231">
        <v>8.5</v>
      </c>
      <c r="F1187" s="232"/>
      <c r="G1187" s="233">
        <f t="shared" si="18"/>
        <v>0</v>
      </c>
    </row>
    <row r="1188" spans="1:7" s="234" customFormat="1" ht="21.2" customHeight="1" x14ac:dyDescent="0.25">
      <c r="A1188" s="227">
        <v>9781039705159</v>
      </c>
      <c r="B1188" s="228" t="s">
        <v>1270</v>
      </c>
      <c r="C1188" s="229" t="s">
        <v>125</v>
      </c>
      <c r="D1188" s="230"/>
      <c r="E1188" s="231">
        <v>10.5</v>
      </c>
      <c r="F1188" s="232"/>
      <c r="G1188" s="233">
        <f t="shared" si="18"/>
        <v>0</v>
      </c>
    </row>
    <row r="1189" spans="1:7" s="234" customFormat="1" ht="21.2" customHeight="1" x14ac:dyDescent="0.25">
      <c r="A1189" s="227">
        <v>9781443194891</v>
      </c>
      <c r="B1189" s="228" t="s">
        <v>877</v>
      </c>
      <c r="C1189" s="229" t="s">
        <v>125</v>
      </c>
      <c r="D1189" s="230"/>
      <c r="E1189" s="231">
        <v>8.5</v>
      </c>
      <c r="F1189" s="232"/>
      <c r="G1189" s="233">
        <f t="shared" si="18"/>
        <v>0</v>
      </c>
    </row>
    <row r="1190" spans="1:7" s="234" customFormat="1" ht="21.2" customHeight="1" x14ac:dyDescent="0.25">
      <c r="A1190" s="227">
        <v>9781039700765</v>
      </c>
      <c r="B1190" s="228" t="s">
        <v>831</v>
      </c>
      <c r="C1190" s="229" t="s">
        <v>125</v>
      </c>
      <c r="D1190" s="230"/>
      <c r="E1190" s="231">
        <v>10</v>
      </c>
      <c r="F1190" s="232"/>
      <c r="G1190" s="233">
        <f t="shared" si="18"/>
        <v>0</v>
      </c>
    </row>
    <row r="1191" spans="1:7" s="234" customFormat="1" ht="21.2" customHeight="1" x14ac:dyDescent="0.25">
      <c r="A1191" s="227">
        <v>9781443116466</v>
      </c>
      <c r="B1191" s="228" t="s">
        <v>864</v>
      </c>
      <c r="C1191" s="229" t="s">
        <v>125</v>
      </c>
      <c r="D1191" s="230"/>
      <c r="E1191" s="231">
        <v>20</v>
      </c>
      <c r="F1191" s="232"/>
      <c r="G1191" s="233">
        <f t="shared" si="18"/>
        <v>0</v>
      </c>
    </row>
    <row r="1192" spans="1:7" s="234" customFormat="1" ht="21.2" customHeight="1" x14ac:dyDescent="0.25">
      <c r="A1192" s="227">
        <v>9781443177696</v>
      </c>
      <c r="B1192" s="228" t="s">
        <v>812</v>
      </c>
      <c r="C1192" s="229" t="s">
        <v>125</v>
      </c>
      <c r="D1192" s="230"/>
      <c r="E1192" s="231">
        <v>25</v>
      </c>
      <c r="F1192" s="232"/>
      <c r="G1192" s="233">
        <f t="shared" si="18"/>
        <v>0</v>
      </c>
    </row>
    <row r="1193" spans="1:7" s="234" customFormat="1" ht="21.2" customHeight="1" x14ac:dyDescent="0.25">
      <c r="A1193" s="227">
        <v>9781443190435</v>
      </c>
      <c r="B1193" s="228" t="s">
        <v>873</v>
      </c>
      <c r="C1193" s="229" t="s">
        <v>125</v>
      </c>
      <c r="D1193" s="230"/>
      <c r="E1193" s="231">
        <v>18.5</v>
      </c>
      <c r="F1193" s="232"/>
      <c r="G1193" s="233">
        <f t="shared" si="18"/>
        <v>0</v>
      </c>
    </row>
    <row r="1194" spans="1:7" s="234" customFormat="1" ht="21.2" customHeight="1" x14ac:dyDescent="0.25">
      <c r="A1194" s="227">
        <v>9782764453759</v>
      </c>
      <c r="B1194" s="228" t="s">
        <v>1247</v>
      </c>
      <c r="C1194" s="229" t="s">
        <v>125</v>
      </c>
      <c r="D1194" s="230" t="s">
        <v>944</v>
      </c>
      <c r="E1194" s="231">
        <v>16.75</v>
      </c>
      <c r="F1194" s="232"/>
      <c r="G1194" s="233">
        <f t="shared" si="18"/>
        <v>0</v>
      </c>
    </row>
    <row r="1195" spans="1:7" s="234" customFormat="1" ht="21.2" customHeight="1" x14ac:dyDescent="0.25">
      <c r="A1195" s="227">
        <v>9781443181457</v>
      </c>
      <c r="B1195" s="228" t="s">
        <v>909</v>
      </c>
      <c r="C1195" s="229" t="s">
        <v>125</v>
      </c>
      <c r="D1195" s="230"/>
      <c r="E1195" s="231">
        <v>10</v>
      </c>
      <c r="F1195" s="232"/>
      <c r="G1195" s="233">
        <f t="shared" si="18"/>
        <v>0</v>
      </c>
    </row>
    <row r="1196" spans="1:7" s="234" customFormat="1" ht="21.2" customHeight="1" x14ac:dyDescent="0.25">
      <c r="A1196" s="227">
        <v>9781443197823</v>
      </c>
      <c r="B1196" s="228" t="s">
        <v>1339</v>
      </c>
      <c r="C1196" s="229" t="s">
        <v>125</v>
      </c>
      <c r="D1196" s="230"/>
      <c r="E1196" s="231">
        <v>10</v>
      </c>
      <c r="F1196" s="232"/>
      <c r="G1196" s="233">
        <f t="shared" si="18"/>
        <v>0</v>
      </c>
    </row>
    <row r="1197" spans="1:7" s="234" customFormat="1" ht="21.2" customHeight="1" x14ac:dyDescent="0.25">
      <c r="A1197" s="227">
        <v>9781443190640</v>
      </c>
      <c r="B1197" s="228" t="s">
        <v>1334</v>
      </c>
      <c r="C1197" s="229" t="s">
        <v>125</v>
      </c>
      <c r="D1197" s="230"/>
      <c r="E1197" s="231">
        <v>13.5</v>
      </c>
      <c r="F1197" s="232"/>
      <c r="G1197" s="233">
        <f t="shared" si="18"/>
        <v>0</v>
      </c>
    </row>
    <row r="1198" spans="1:7" s="234" customFormat="1" ht="21.2" customHeight="1" x14ac:dyDescent="0.25">
      <c r="A1198" s="227">
        <v>9781805072621</v>
      </c>
      <c r="B1198" s="228" t="s">
        <v>1257</v>
      </c>
      <c r="C1198" s="229" t="s">
        <v>125</v>
      </c>
      <c r="D1198" s="230"/>
      <c r="E1198" s="231">
        <v>15.5</v>
      </c>
      <c r="F1198" s="232"/>
      <c r="G1198" s="233">
        <f t="shared" si="18"/>
        <v>0</v>
      </c>
    </row>
    <row r="1199" spans="1:7" s="234" customFormat="1" ht="21.2" customHeight="1" x14ac:dyDescent="0.25">
      <c r="A1199" s="227">
        <v>9781773882567</v>
      </c>
      <c r="B1199" s="228" t="s">
        <v>913</v>
      </c>
      <c r="C1199" s="229" t="s">
        <v>125</v>
      </c>
      <c r="D1199" s="230" t="s">
        <v>944</v>
      </c>
      <c r="E1199" s="231">
        <v>17.5</v>
      </c>
      <c r="F1199" s="232"/>
      <c r="G1199" s="233">
        <f t="shared" si="18"/>
        <v>0</v>
      </c>
    </row>
    <row r="1200" spans="1:7" s="234" customFormat="1" ht="21.2" customHeight="1" x14ac:dyDescent="0.25">
      <c r="A1200" s="227">
        <v>9781443187473</v>
      </c>
      <c r="B1200" s="228" t="s">
        <v>480</v>
      </c>
      <c r="C1200" s="229" t="s">
        <v>125</v>
      </c>
      <c r="D1200" s="230"/>
      <c r="E1200" s="231">
        <v>23</v>
      </c>
      <c r="F1200" s="232"/>
      <c r="G1200" s="233">
        <f t="shared" si="18"/>
        <v>0</v>
      </c>
    </row>
    <row r="1201" spans="1:7" s="234" customFormat="1" ht="21.2" customHeight="1" x14ac:dyDescent="0.25">
      <c r="A1201" s="227">
        <v>9781443191258</v>
      </c>
      <c r="B1201" s="228" t="s">
        <v>1333</v>
      </c>
      <c r="C1201" s="229" t="s">
        <v>125</v>
      </c>
      <c r="D1201" s="230"/>
      <c r="E1201" s="231">
        <v>23</v>
      </c>
      <c r="F1201" s="232"/>
      <c r="G1201" s="233">
        <f t="shared" si="18"/>
        <v>0</v>
      </c>
    </row>
    <row r="1202" spans="1:7" s="234" customFormat="1" ht="21.2" customHeight="1" x14ac:dyDescent="0.25">
      <c r="A1202" s="227">
        <v>9781443189378</v>
      </c>
      <c r="B1202" s="228" t="s">
        <v>842</v>
      </c>
      <c r="C1202" s="229" t="s">
        <v>125</v>
      </c>
      <c r="D1202" s="230"/>
      <c r="E1202" s="231">
        <v>23</v>
      </c>
      <c r="F1202" s="232"/>
      <c r="G1202" s="233">
        <f t="shared" si="18"/>
        <v>0</v>
      </c>
    </row>
    <row r="1203" spans="1:7" s="234" customFormat="1" ht="21.2" customHeight="1" x14ac:dyDescent="0.25">
      <c r="A1203" s="227">
        <v>9781443195362</v>
      </c>
      <c r="B1203" s="228" t="s">
        <v>417</v>
      </c>
      <c r="C1203" s="229" t="s">
        <v>125</v>
      </c>
      <c r="D1203" s="230"/>
      <c r="E1203" s="231">
        <v>14</v>
      </c>
      <c r="F1203" s="232"/>
      <c r="G1203" s="233">
        <f t="shared" si="18"/>
        <v>0</v>
      </c>
    </row>
    <row r="1204" spans="1:7" s="234" customFormat="1" ht="21.2" customHeight="1" x14ac:dyDescent="0.25">
      <c r="A1204" s="227">
        <v>9781443199735</v>
      </c>
      <c r="B1204" s="228" t="s">
        <v>839</v>
      </c>
      <c r="C1204" s="229" t="s">
        <v>125</v>
      </c>
      <c r="D1204" s="230"/>
      <c r="E1204" s="231">
        <v>13.5</v>
      </c>
      <c r="F1204" s="232"/>
      <c r="G1204" s="233">
        <f t="shared" si="18"/>
        <v>0</v>
      </c>
    </row>
    <row r="1205" spans="1:7" s="234" customFormat="1" ht="21.2" customHeight="1" x14ac:dyDescent="0.25">
      <c r="A1205" s="227">
        <v>9781443197748</v>
      </c>
      <c r="B1205" s="228" t="s">
        <v>867</v>
      </c>
      <c r="C1205" s="229" t="s">
        <v>125</v>
      </c>
      <c r="D1205" s="230"/>
      <c r="E1205" s="231">
        <v>23</v>
      </c>
      <c r="F1205" s="232"/>
      <c r="G1205" s="233">
        <f t="shared" si="18"/>
        <v>0</v>
      </c>
    </row>
    <row r="1206" spans="1:7" s="234" customFormat="1" ht="21.2" customHeight="1" x14ac:dyDescent="0.25">
      <c r="A1206" s="227">
        <v>9781443174954</v>
      </c>
      <c r="B1206" s="228" t="s">
        <v>1275</v>
      </c>
      <c r="C1206" s="229" t="s">
        <v>125</v>
      </c>
      <c r="D1206" s="230"/>
      <c r="E1206" s="231">
        <v>10</v>
      </c>
      <c r="F1206" s="232"/>
      <c r="G1206" s="233">
        <f t="shared" si="18"/>
        <v>0</v>
      </c>
    </row>
    <row r="1207" spans="1:7" s="234" customFormat="1" ht="21.2" customHeight="1" x14ac:dyDescent="0.25">
      <c r="A1207" s="227">
        <v>9781443193610</v>
      </c>
      <c r="B1207" s="228" t="s">
        <v>835</v>
      </c>
      <c r="C1207" s="229" t="s">
        <v>125</v>
      </c>
      <c r="D1207" s="230"/>
      <c r="E1207" s="231">
        <v>10.25</v>
      </c>
      <c r="F1207" s="232"/>
      <c r="G1207" s="233">
        <f t="shared" si="18"/>
        <v>0</v>
      </c>
    </row>
    <row r="1208" spans="1:7" s="234" customFormat="1" ht="21.2" customHeight="1" x14ac:dyDescent="0.25">
      <c r="A1208" s="227">
        <v>9781443185899</v>
      </c>
      <c r="B1208" s="228" t="s">
        <v>833</v>
      </c>
      <c r="C1208" s="229" t="s">
        <v>125</v>
      </c>
      <c r="D1208" s="230"/>
      <c r="E1208" s="231">
        <v>3</v>
      </c>
      <c r="F1208" s="232"/>
      <c r="G1208" s="233">
        <f t="shared" si="18"/>
        <v>0</v>
      </c>
    </row>
    <row r="1209" spans="1:7" s="234" customFormat="1" ht="21.2" customHeight="1" x14ac:dyDescent="0.25">
      <c r="A1209" s="227">
        <v>9781443185325</v>
      </c>
      <c r="B1209" s="228" t="s">
        <v>787</v>
      </c>
      <c r="C1209" s="229" t="s">
        <v>125</v>
      </c>
      <c r="D1209" s="230"/>
      <c r="E1209" s="231">
        <v>13.5</v>
      </c>
      <c r="F1209" s="232"/>
      <c r="G1209" s="233">
        <f t="shared" si="18"/>
        <v>0</v>
      </c>
    </row>
    <row r="1210" spans="1:7" s="234" customFormat="1" ht="21.2" customHeight="1" x14ac:dyDescent="0.25">
      <c r="A1210" s="227">
        <v>9781443198127</v>
      </c>
      <c r="B1210" s="228" t="s">
        <v>1242</v>
      </c>
      <c r="C1210" s="229" t="s">
        <v>125</v>
      </c>
      <c r="D1210" s="230"/>
      <c r="E1210" s="231">
        <v>15.75</v>
      </c>
      <c r="F1210" s="232"/>
      <c r="G1210" s="233">
        <f t="shared" si="18"/>
        <v>0</v>
      </c>
    </row>
    <row r="1211" spans="1:7" s="234" customFormat="1" ht="21.2" customHeight="1" x14ac:dyDescent="0.25">
      <c r="A1211" s="227">
        <v>9782897624248</v>
      </c>
      <c r="B1211" s="228" t="s">
        <v>281</v>
      </c>
      <c r="C1211" s="229" t="s">
        <v>125</v>
      </c>
      <c r="D1211" s="230" t="s">
        <v>944</v>
      </c>
      <c r="E1211" s="231">
        <v>15.5</v>
      </c>
      <c r="F1211" s="232"/>
      <c r="G1211" s="233">
        <f t="shared" si="18"/>
        <v>0</v>
      </c>
    </row>
    <row r="1212" spans="1:7" s="234" customFormat="1" ht="21.2" customHeight="1" x14ac:dyDescent="0.25">
      <c r="A1212" s="227">
        <v>9781443185844</v>
      </c>
      <c r="B1212" s="228" t="s">
        <v>282</v>
      </c>
      <c r="C1212" s="229" t="s">
        <v>125</v>
      </c>
      <c r="D1212" s="230"/>
      <c r="E1212" s="231">
        <v>5</v>
      </c>
      <c r="F1212" s="232"/>
      <c r="G1212" s="233">
        <f t="shared" si="18"/>
        <v>0</v>
      </c>
    </row>
    <row r="1213" spans="1:7" s="234" customFormat="1" ht="21.2" customHeight="1" x14ac:dyDescent="0.25">
      <c r="A1213" s="227">
        <v>9781443181440</v>
      </c>
      <c r="B1213" s="228" t="s">
        <v>525</v>
      </c>
      <c r="C1213" s="229" t="s">
        <v>125</v>
      </c>
      <c r="D1213" s="230"/>
      <c r="E1213" s="231">
        <v>15.5</v>
      </c>
      <c r="F1213" s="232"/>
      <c r="G1213" s="233">
        <f t="shared" si="18"/>
        <v>0</v>
      </c>
    </row>
    <row r="1214" spans="1:7" s="234" customFormat="1" ht="21.2" customHeight="1" x14ac:dyDescent="0.25">
      <c r="A1214" s="227">
        <v>9781443191388</v>
      </c>
      <c r="B1214" s="228" t="s">
        <v>1321</v>
      </c>
      <c r="C1214" s="229" t="s">
        <v>125</v>
      </c>
      <c r="D1214" s="230"/>
      <c r="E1214" s="231">
        <v>15.5</v>
      </c>
      <c r="F1214" s="232"/>
      <c r="G1214" s="233">
        <f t="shared" si="18"/>
        <v>0</v>
      </c>
    </row>
    <row r="1215" spans="1:7" s="234" customFormat="1" ht="21.2" customHeight="1" x14ac:dyDescent="0.25">
      <c r="A1215" s="227">
        <v>9781443195324</v>
      </c>
      <c r="B1215" s="228" t="s">
        <v>880</v>
      </c>
      <c r="C1215" s="229" t="s">
        <v>125</v>
      </c>
      <c r="D1215" s="230"/>
      <c r="E1215" s="231">
        <v>15.5</v>
      </c>
      <c r="F1215" s="232"/>
      <c r="G1215" s="233">
        <f t="shared" si="18"/>
        <v>0</v>
      </c>
    </row>
    <row r="1216" spans="1:7" s="234" customFormat="1" ht="21.2" customHeight="1" x14ac:dyDescent="0.25">
      <c r="A1216" s="227">
        <v>9781443185929</v>
      </c>
      <c r="B1216" s="228" t="s">
        <v>1320</v>
      </c>
      <c r="C1216" s="229" t="s">
        <v>125</v>
      </c>
      <c r="D1216" s="230" t="s">
        <v>944</v>
      </c>
      <c r="E1216" s="231">
        <v>17</v>
      </c>
      <c r="F1216" s="232"/>
      <c r="G1216" s="233">
        <f t="shared" si="18"/>
        <v>0</v>
      </c>
    </row>
    <row r="1217" spans="1:7" s="234" customFormat="1" ht="21.2" customHeight="1" x14ac:dyDescent="0.25">
      <c r="A1217" s="227">
        <v>9781443194105</v>
      </c>
      <c r="B1217" s="228" t="s">
        <v>283</v>
      </c>
      <c r="C1217" s="229" t="s">
        <v>125</v>
      </c>
      <c r="D1217" s="230"/>
      <c r="E1217" s="231">
        <v>19.75</v>
      </c>
      <c r="F1217" s="232"/>
      <c r="G1217" s="233">
        <f t="shared" si="18"/>
        <v>0</v>
      </c>
    </row>
    <row r="1218" spans="1:7" s="234" customFormat="1" ht="21.2" customHeight="1" x14ac:dyDescent="0.25">
      <c r="A1218" s="227">
        <v>9782896546831</v>
      </c>
      <c r="B1218" s="228" t="s">
        <v>1317</v>
      </c>
      <c r="C1218" s="229" t="s">
        <v>125</v>
      </c>
      <c r="D1218" s="230"/>
      <c r="E1218" s="231">
        <v>15</v>
      </c>
      <c r="F1218" s="232"/>
      <c r="G1218" s="233">
        <f t="shared" si="18"/>
        <v>0</v>
      </c>
    </row>
    <row r="1219" spans="1:7" s="234" customFormat="1" ht="21.2" customHeight="1" x14ac:dyDescent="0.25">
      <c r="A1219" s="227">
        <v>9781443182638</v>
      </c>
      <c r="B1219" s="228" t="s">
        <v>513</v>
      </c>
      <c r="C1219" s="229" t="s">
        <v>125</v>
      </c>
      <c r="D1219" s="230" t="s">
        <v>944</v>
      </c>
      <c r="E1219" s="231">
        <v>11.5</v>
      </c>
      <c r="F1219" s="232"/>
      <c r="G1219" s="233">
        <f t="shared" ref="G1219:G1282" si="19">+F1219*E1219</f>
        <v>0</v>
      </c>
    </row>
    <row r="1220" spans="1:7" s="234" customFormat="1" ht="21.2" customHeight="1" x14ac:dyDescent="0.25">
      <c r="A1220" s="227">
        <v>9782898103568</v>
      </c>
      <c r="B1220" s="228" t="s">
        <v>419</v>
      </c>
      <c r="C1220" s="229" t="s">
        <v>125</v>
      </c>
      <c r="D1220" s="230" t="s">
        <v>944</v>
      </c>
      <c r="E1220" s="231">
        <v>15.5</v>
      </c>
      <c r="F1220" s="232"/>
      <c r="G1220" s="233">
        <f t="shared" si="19"/>
        <v>0</v>
      </c>
    </row>
    <row r="1221" spans="1:7" s="234" customFormat="1" ht="21.2" customHeight="1" x14ac:dyDescent="0.25">
      <c r="A1221" s="227">
        <v>9781039703841</v>
      </c>
      <c r="B1221" s="228" t="s">
        <v>1273</v>
      </c>
      <c r="C1221" s="229" t="s">
        <v>930</v>
      </c>
      <c r="D1221" s="230"/>
      <c r="E1221" s="231">
        <v>17.75</v>
      </c>
      <c r="F1221" s="232"/>
      <c r="G1221" s="233">
        <f t="shared" si="19"/>
        <v>0</v>
      </c>
    </row>
    <row r="1222" spans="1:7" s="234" customFormat="1" ht="21.2" customHeight="1" x14ac:dyDescent="0.25">
      <c r="A1222" s="227">
        <v>9781443194907</v>
      </c>
      <c r="B1222" s="228" t="s">
        <v>512</v>
      </c>
      <c r="C1222" s="229" t="s">
        <v>930</v>
      </c>
      <c r="D1222" s="230"/>
      <c r="E1222" s="231">
        <v>17.75</v>
      </c>
      <c r="F1222" s="232"/>
      <c r="G1222" s="233">
        <f t="shared" si="19"/>
        <v>0</v>
      </c>
    </row>
    <row r="1223" spans="1:7" s="234" customFormat="1" ht="21.2" customHeight="1" x14ac:dyDescent="0.25">
      <c r="A1223" s="227">
        <v>9781443195348</v>
      </c>
      <c r="B1223" s="228" t="s">
        <v>840</v>
      </c>
      <c r="C1223" s="229" t="s">
        <v>930</v>
      </c>
      <c r="D1223" s="230"/>
      <c r="E1223" s="231">
        <v>15.5</v>
      </c>
      <c r="F1223" s="232"/>
      <c r="G1223" s="233">
        <f t="shared" si="19"/>
        <v>0</v>
      </c>
    </row>
    <row r="1224" spans="1:7" s="234" customFormat="1" ht="21.2" customHeight="1" x14ac:dyDescent="0.25">
      <c r="A1224" s="227">
        <v>9781443197335</v>
      </c>
      <c r="B1224" s="228" t="s">
        <v>1287</v>
      </c>
      <c r="C1224" s="229" t="s">
        <v>930</v>
      </c>
      <c r="D1224" s="230" t="s">
        <v>944</v>
      </c>
      <c r="E1224" s="231">
        <v>10.5</v>
      </c>
      <c r="F1224" s="232"/>
      <c r="G1224" s="233">
        <f t="shared" si="19"/>
        <v>0</v>
      </c>
    </row>
    <row r="1225" spans="1:7" s="234" customFormat="1" ht="21.2" customHeight="1" x14ac:dyDescent="0.25">
      <c r="A1225" s="227">
        <v>9781443195331</v>
      </c>
      <c r="B1225" s="228" t="s">
        <v>837</v>
      </c>
      <c r="C1225" s="229" t="s">
        <v>930</v>
      </c>
      <c r="D1225" s="230"/>
      <c r="E1225" s="231">
        <v>17.75</v>
      </c>
      <c r="F1225" s="232"/>
      <c r="G1225" s="233">
        <f t="shared" si="19"/>
        <v>0</v>
      </c>
    </row>
    <row r="1226" spans="1:7" s="234" customFormat="1" ht="21.2" customHeight="1" x14ac:dyDescent="0.25">
      <c r="A1226" s="227">
        <v>9781039700833</v>
      </c>
      <c r="B1226" s="228" t="s">
        <v>881</v>
      </c>
      <c r="C1226" s="229" t="s">
        <v>930</v>
      </c>
      <c r="D1226" s="230"/>
      <c r="E1226" s="231">
        <v>19.75</v>
      </c>
      <c r="F1226" s="232"/>
      <c r="G1226" s="233">
        <f t="shared" si="19"/>
        <v>0</v>
      </c>
    </row>
    <row r="1227" spans="1:7" s="234" customFormat="1" ht="21.2" customHeight="1" x14ac:dyDescent="0.25">
      <c r="A1227" s="227">
        <v>9781443193955</v>
      </c>
      <c r="B1227" s="228" t="s">
        <v>278</v>
      </c>
      <c r="C1227" s="229" t="s">
        <v>930</v>
      </c>
      <c r="D1227" s="230"/>
      <c r="E1227" s="231">
        <v>13.5</v>
      </c>
      <c r="F1227" s="232"/>
      <c r="G1227" s="233">
        <f t="shared" si="19"/>
        <v>0</v>
      </c>
    </row>
    <row r="1228" spans="1:7" s="234" customFormat="1" ht="21.2" customHeight="1" x14ac:dyDescent="0.25">
      <c r="A1228" s="227">
        <v>9781443194365</v>
      </c>
      <c r="B1228" s="228" t="s">
        <v>284</v>
      </c>
      <c r="C1228" s="229" t="s">
        <v>930</v>
      </c>
      <c r="D1228" s="230"/>
      <c r="E1228" s="231">
        <v>10</v>
      </c>
      <c r="F1228" s="232"/>
      <c r="G1228" s="233">
        <f t="shared" si="19"/>
        <v>0</v>
      </c>
    </row>
    <row r="1229" spans="1:7" s="234" customFormat="1" ht="21.2" customHeight="1" x14ac:dyDescent="0.25">
      <c r="A1229" s="227">
        <v>9781443168564</v>
      </c>
      <c r="B1229" s="228" t="s">
        <v>834</v>
      </c>
      <c r="C1229" s="229" t="s">
        <v>930</v>
      </c>
      <c r="D1229" s="230" t="s">
        <v>944</v>
      </c>
      <c r="E1229" s="231">
        <v>13.5</v>
      </c>
      <c r="F1229" s="232"/>
      <c r="G1229" s="233">
        <f t="shared" si="19"/>
        <v>0</v>
      </c>
    </row>
    <row r="1230" spans="1:7" s="234" customFormat="1" ht="21.2" customHeight="1" x14ac:dyDescent="0.25">
      <c r="A1230" s="227">
        <v>9782896076222</v>
      </c>
      <c r="B1230" s="228" t="s">
        <v>285</v>
      </c>
      <c r="C1230" s="229" t="s">
        <v>930</v>
      </c>
      <c r="D1230" s="230" t="s">
        <v>944</v>
      </c>
      <c r="E1230" s="231">
        <v>10</v>
      </c>
      <c r="F1230" s="232"/>
      <c r="G1230" s="233">
        <f t="shared" si="19"/>
        <v>0</v>
      </c>
    </row>
    <row r="1231" spans="1:7" s="234" customFormat="1" ht="21.2" customHeight="1" x14ac:dyDescent="0.25">
      <c r="A1231" s="227">
        <v>9781443192743</v>
      </c>
      <c r="B1231" s="228" t="s">
        <v>854</v>
      </c>
      <c r="C1231" s="229" t="s">
        <v>930</v>
      </c>
      <c r="D1231" s="230"/>
      <c r="E1231" s="231">
        <v>12.5</v>
      </c>
      <c r="F1231" s="232"/>
      <c r="G1231" s="233">
        <f t="shared" si="19"/>
        <v>0</v>
      </c>
    </row>
    <row r="1232" spans="1:7" s="234" customFormat="1" ht="21.2" customHeight="1" x14ac:dyDescent="0.25">
      <c r="A1232" s="227">
        <v>9781039705166</v>
      </c>
      <c r="B1232" s="228" t="s">
        <v>874</v>
      </c>
      <c r="C1232" s="229" t="s">
        <v>930</v>
      </c>
      <c r="D1232" s="230"/>
      <c r="E1232" s="231">
        <v>12.5</v>
      </c>
      <c r="F1232" s="232"/>
      <c r="G1232" s="233">
        <f t="shared" si="19"/>
        <v>0</v>
      </c>
    </row>
    <row r="1233" spans="1:7" s="234" customFormat="1" ht="21.2" customHeight="1" x14ac:dyDescent="0.25">
      <c r="A1233" s="227">
        <v>9781443192736</v>
      </c>
      <c r="B1233" s="228" t="s">
        <v>875</v>
      </c>
      <c r="C1233" s="229" t="s">
        <v>930</v>
      </c>
      <c r="D1233" s="230"/>
      <c r="E1233" s="231">
        <v>12.5</v>
      </c>
      <c r="F1233" s="232"/>
      <c r="G1233" s="233">
        <f t="shared" si="19"/>
        <v>0</v>
      </c>
    </row>
    <row r="1234" spans="1:7" s="234" customFormat="1" ht="21.2" customHeight="1" x14ac:dyDescent="0.25">
      <c r="A1234" s="227">
        <v>9782897519049</v>
      </c>
      <c r="B1234" s="228" t="s">
        <v>286</v>
      </c>
      <c r="C1234" s="229" t="s">
        <v>930</v>
      </c>
      <c r="D1234" s="230" t="s">
        <v>944</v>
      </c>
      <c r="E1234" s="231">
        <v>15.5</v>
      </c>
      <c r="F1234" s="232"/>
      <c r="G1234" s="233">
        <f t="shared" si="19"/>
        <v>0</v>
      </c>
    </row>
    <row r="1235" spans="1:7" s="234" customFormat="1" ht="21.2" customHeight="1" x14ac:dyDescent="0.25">
      <c r="A1235" s="227">
        <v>9781039705142</v>
      </c>
      <c r="B1235" s="228" t="s">
        <v>878</v>
      </c>
      <c r="C1235" s="229" t="s">
        <v>930</v>
      </c>
      <c r="D1235" s="230"/>
      <c r="E1235" s="231">
        <v>10.5</v>
      </c>
      <c r="F1235" s="232"/>
      <c r="G1235" s="233">
        <f t="shared" si="19"/>
        <v>0</v>
      </c>
    </row>
    <row r="1236" spans="1:7" s="234" customFormat="1" ht="21.2" customHeight="1" x14ac:dyDescent="0.25">
      <c r="A1236" s="227">
        <v>9781039702585</v>
      </c>
      <c r="B1236" s="228" t="s">
        <v>865</v>
      </c>
      <c r="C1236" s="229" t="s">
        <v>930</v>
      </c>
      <c r="D1236" s="230"/>
      <c r="E1236" s="231">
        <v>44</v>
      </c>
      <c r="F1236" s="232"/>
      <c r="G1236" s="233">
        <f t="shared" si="19"/>
        <v>0</v>
      </c>
    </row>
    <row r="1237" spans="1:7" s="234" customFormat="1" ht="21.2" customHeight="1" x14ac:dyDescent="0.25">
      <c r="A1237" s="227">
        <v>9781443181563</v>
      </c>
      <c r="B1237" s="228" t="s">
        <v>505</v>
      </c>
      <c r="C1237" s="229" t="s">
        <v>930</v>
      </c>
      <c r="D1237" s="230"/>
      <c r="E1237" s="231">
        <v>18.5</v>
      </c>
      <c r="F1237" s="232"/>
      <c r="G1237" s="233">
        <f t="shared" si="19"/>
        <v>0</v>
      </c>
    </row>
    <row r="1238" spans="1:7" s="234" customFormat="1" ht="21.2" customHeight="1" x14ac:dyDescent="0.25">
      <c r="A1238" s="227">
        <v>9781443194853</v>
      </c>
      <c r="B1238" s="228" t="s">
        <v>420</v>
      </c>
      <c r="C1238" s="229" t="s">
        <v>930</v>
      </c>
      <c r="D1238" s="230"/>
      <c r="E1238" s="231">
        <v>10</v>
      </c>
      <c r="F1238" s="232"/>
      <c r="G1238" s="233">
        <f t="shared" si="19"/>
        <v>0</v>
      </c>
    </row>
    <row r="1239" spans="1:7" s="234" customFormat="1" ht="21.2" customHeight="1" x14ac:dyDescent="0.25">
      <c r="A1239" s="227">
        <v>9781039704107</v>
      </c>
      <c r="B1239" s="228" t="s">
        <v>879</v>
      </c>
      <c r="C1239" s="229" t="s">
        <v>930</v>
      </c>
      <c r="D1239" s="230"/>
      <c r="E1239" s="231">
        <v>11.5</v>
      </c>
      <c r="F1239" s="232"/>
      <c r="G1239" s="233">
        <f t="shared" si="19"/>
        <v>0</v>
      </c>
    </row>
    <row r="1240" spans="1:7" s="234" customFormat="1" ht="21.2" customHeight="1" x14ac:dyDescent="0.25">
      <c r="A1240" s="227">
        <v>9781443197014</v>
      </c>
      <c r="B1240" s="228" t="s">
        <v>1274</v>
      </c>
      <c r="C1240" s="229" t="s">
        <v>930</v>
      </c>
      <c r="D1240" s="230"/>
      <c r="E1240" s="231">
        <v>17.75</v>
      </c>
      <c r="F1240" s="232"/>
      <c r="G1240" s="233">
        <f t="shared" si="19"/>
        <v>0</v>
      </c>
    </row>
    <row r="1241" spans="1:7" s="234" customFormat="1" ht="21.2" customHeight="1" x14ac:dyDescent="0.25">
      <c r="A1241" s="227">
        <v>9781443194693</v>
      </c>
      <c r="B1241" s="228" t="s">
        <v>421</v>
      </c>
      <c r="C1241" s="229" t="s">
        <v>930</v>
      </c>
      <c r="D1241" s="230"/>
      <c r="E1241" s="231">
        <v>17.75</v>
      </c>
      <c r="F1241" s="232"/>
      <c r="G1241" s="233">
        <f t="shared" si="19"/>
        <v>0</v>
      </c>
    </row>
    <row r="1242" spans="1:7" s="234" customFormat="1" ht="21.2" customHeight="1" x14ac:dyDescent="0.25">
      <c r="A1242" s="227">
        <v>9781039703520</v>
      </c>
      <c r="B1242" s="228" t="s">
        <v>832</v>
      </c>
      <c r="C1242" s="229" t="s">
        <v>930</v>
      </c>
      <c r="D1242" s="230"/>
      <c r="E1242" s="231">
        <v>13.5</v>
      </c>
      <c r="F1242" s="232"/>
      <c r="G1242" s="233">
        <f t="shared" si="19"/>
        <v>0</v>
      </c>
    </row>
    <row r="1243" spans="1:7" s="234" customFormat="1" ht="21.2" customHeight="1" x14ac:dyDescent="0.25">
      <c r="A1243" s="227">
        <v>9781443196284</v>
      </c>
      <c r="B1243" s="228" t="s">
        <v>1336</v>
      </c>
      <c r="C1243" s="229" t="s">
        <v>930</v>
      </c>
      <c r="D1243" s="230"/>
      <c r="E1243" s="231">
        <v>17.5</v>
      </c>
      <c r="F1243" s="232"/>
      <c r="G1243" s="233">
        <f t="shared" si="19"/>
        <v>0</v>
      </c>
    </row>
    <row r="1244" spans="1:7" s="234" customFormat="1" ht="21.2" customHeight="1" x14ac:dyDescent="0.25">
      <c r="A1244" s="227">
        <v>9781803706993</v>
      </c>
      <c r="B1244" s="228" t="s">
        <v>1315</v>
      </c>
      <c r="C1244" s="229" t="s">
        <v>930</v>
      </c>
      <c r="D1244" s="230"/>
      <c r="E1244" s="231">
        <v>19.75</v>
      </c>
      <c r="F1244" s="232"/>
      <c r="G1244" s="233">
        <f t="shared" si="19"/>
        <v>0</v>
      </c>
    </row>
    <row r="1245" spans="1:7" s="234" customFormat="1" ht="21.2" customHeight="1" x14ac:dyDescent="0.25">
      <c r="A1245" s="227">
        <v>9781443177993</v>
      </c>
      <c r="B1245" s="228" t="s">
        <v>826</v>
      </c>
      <c r="C1245" s="229" t="s">
        <v>930</v>
      </c>
      <c r="D1245" s="230"/>
      <c r="E1245" s="231">
        <v>15.5</v>
      </c>
      <c r="F1245" s="232"/>
      <c r="G1245" s="233">
        <f t="shared" si="19"/>
        <v>0</v>
      </c>
    </row>
    <row r="1246" spans="1:7" s="234" customFormat="1" ht="21.2" customHeight="1" x14ac:dyDescent="0.25">
      <c r="A1246" s="227">
        <v>9782897627737</v>
      </c>
      <c r="B1246" s="228" t="s">
        <v>845</v>
      </c>
      <c r="C1246" s="229" t="s">
        <v>930</v>
      </c>
      <c r="D1246" s="230" t="s">
        <v>944</v>
      </c>
      <c r="E1246" s="231">
        <v>10.5</v>
      </c>
      <c r="F1246" s="232"/>
      <c r="G1246" s="233">
        <f t="shared" si="19"/>
        <v>0</v>
      </c>
    </row>
    <row r="1247" spans="1:7" s="234" customFormat="1" ht="21.2" customHeight="1" x14ac:dyDescent="0.25">
      <c r="A1247" s="227">
        <v>9781443192514</v>
      </c>
      <c r="B1247" s="228" t="s">
        <v>836</v>
      </c>
      <c r="C1247" s="229" t="s">
        <v>930</v>
      </c>
      <c r="D1247" s="230" t="s">
        <v>944</v>
      </c>
      <c r="E1247" s="231">
        <v>17.75</v>
      </c>
      <c r="F1247" s="232"/>
      <c r="G1247" s="233">
        <f t="shared" si="19"/>
        <v>0</v>
      </c>
    </row>
    <row r="1248" spans="1:7" s="234" customFormat="1" ht="21.2" customHeight="1" x14ac:dyDescent="0.25">
      <c r="A1248" s="227">
        <v>9781443197786</v>
      </c>
      <c r="B1248" s="228" t="s">
        <v>1313</v>
      </c>
      <c r="C1248" s="229" t="s">
        <v>930</v>
      </c>
      <c r="D1248" s="230" t="s">
        <v>944</v>
      </c>
      <c r="E1248" s="231">
        <v>19.5</v>
      </c>
      <c r="F1248" s="232"/>
      <c r="G1248" s="233">
        <f t="shared" si="19"/>
        <v>0</v>
      </c>
    </row>
    <row r="1249" spans="1:7" s="234" customFormat="1" ht="21.2" customHeight="1" x14ac:dyDescent="0.25">
      <c r="A1249" s="227">
        <v>9781443132664</v>
      </c>
      <c r="B1249" s="228" t="s">
        <v>422</v>
      </c>
      <c r="C1249" s="229" t="s">
        <v>917</v>
      </c>
      <c r="D1249" s="230"/>
      <c r="E1249" s="231">
        <v>5</v>
      </c>
      <c r="F1249" s="232"/>
      <c r="G1249" s="233">
        <f t="shared" si="19"/>
        <v>0</v>
      </c>
    </row>
    <row r="1250" spans="1:7" s="234" customFormat="1" ht="21.2" customHeight="1" x14ac:dyDescent="0.25">
      <c r="A1250" s="227">
        <v>9781039708075</v>
      </c>
      <c r="B1250" s="228" t="s">
        <v>1288</v>
      </c>
      <c r="C1250" s="229" t="s">
        <v>933</v>
      </c>
      <c r="D1250" s="230"/>
      <c r="E1250" s="231">
        <v>17.75</v>
      </c>
      <c r="F1250" s="232"/>
      <c r="G1250" s="233">
        <f t="shared" si="19"/>
        <v>0</v>
      </c>
    </row>
    <row r="1251" spans="1:7" s="234" customFormat="1" ht="21.2" customHeight="1" x14ac:dyDescent="0.25">
      <c r="A1251" s="227">
        <v>9781443154437</v>
      </c>
      <c r="B1251" s="228" t="s">
        <v>506</v>
      </c>
      <c r="C1251" s="229" t="s">
        <v>933</v>
      </c>
      <c r="D1251" s="230" t="s">
        <v>944</v>
      </c>
      <c r="E1251" s="231">
        <v>18.75</v>
      </c>
      <c r="F1251" s="232"/>
      <c r="G1251" s="233">
        <f t="shared" si="19"/>
        <v>0</v>
      </c>
    </row>
    <row r="1252" spans="1:7" s="234" customFormat="1" ht="21.2" customHeight="1" x14ac:dyDescent="0.25">
      <c r="A1252" s="227">
        <v>9781039708785</v>
      </c>
      <c r="B1252" s="228" t="s">
        <v>1308</v>
      </c>
      <c r="C1252" s="229" t="s">
        <v>933</v>
      </c>
      <c r="D1252" s="230" t="s">
        <v>944</v>
      </c>
      <c r="E1252" s="231">
        <v>15.75</v>
      </c>
      <c r="F1252" s="232"/>
      <c r="G1252" s="233">
        <f t="shared" si="19"/>
        <v>0</v>
      </c>
    </row>
    <row r="1253" spans="1:7" s="234" customFormat="1" ht="21.2" customHeight="1" x14ac:dyDescent="0.25">
      <c r="A1253" s="227">
        <v>9781039710511</v>
      </c>
      <c r="B1253" s="228" t="s">
        <v>1276</v>
      </c>
      <c r="C1253" s="229" t="s">
        <v>933</v>
      </c>
      <c r="D1253" s="230"/>
      <c r="E1253" s="231">
        <v>19.75</v>
      </c>
      <c r="F1253" s="232"/>
      <c r="G1253" s="233">
        <f t="shared" si="19"/>
        <v>0</v>
      </c>
    </row>
    <row r="1254" spans="1:7" s="234" customFormat="1" ht="21.2" customHeight="1" x14ac:dyDescent="0.25">
      <c r="A1254" s="227">
        <v>9781039704596</v>
      </c>
      <c r="B1254" s="228" t="s">
        <v>1314</v>
      </c>
      <c r="C1254" s="229" t="s">
        <v>933</v>
      </c>
      <c r="D1254" s="230"/>
      <c r="E1254" s="231">
        <v>19.75</v>
      </c>
      <c r="F1254" s="232"/>
      <c r="G1254" s="233">
        <f t="shared" si="19"/>
        <v>0</v>
      </c>
    </row>
    <row r="1255" spans="1:7" s="234" customFormat="1" ht="21.2" customHeight="1" x14ac:dyDescent="0.25">
      <c r="A1255" s="227">
        <v>9781443193771</v>
      </c>
      <c r="B1255" s="228" t="s">
        <v>828</v>
      </c>
      <c r="C1255" s="229" t="s">
        <v>933</v>
      </c>
      <c r="D1255" s="230"/>
      <c r="E1255" s="231">
        <v>16</v>
      </c>
      <c r="F1255" s="232"/>
      <c r="G1255" s="233">
        <f t="shared" si="19"/>
        <v>0</v>
      </c>
    </row>
    <row r="1256" spans="1:7" s="234" customFormat="1" ht="21.2" customHeight="1" x14ac:dyDescent="0.25">
      <c r="A1256" s="227">
        <v>9781039709331</v>
      </c>
      <c r="B1256" s="228" t="s">
        <v>1269</v>
      </c>
      <c r="C1256" s="229" t="s">
        <v>933</v>
      </c>
      <c r="D1256" s="230"/>
      <c r="E1256" s="231">
        <v>15.75</v>
      </c>
      <c r="F1256" s="232"/>
      <c r="G1256" s="233">
        <f t="shared" si="19"/>
        <v>0</v>
      </c>
    </row>
    <row r="1257" spans="1:7" s="234" customFormat="1" ht="21.2" customHeight="1" x14ac:dyDescent="0.25">
      <c r="A1257" s="227">
        <v>9781039710504</v>
      </c>
      <c r="B1257" s="228" t="s">
        <v>1272</v>
      </c>
      <c r="C1257" s="229" t="s">
        <v>940</v>
      </c>
      <c r="D1257" s="230"/>
      <c r="E1257" s="231">
        <v>17.75</v>
      </c>
      <c r="F1257" s="232"/>
      <c r="G1257" s="233">
        <f t="shared" si="19"/>
        <v>0</v>
      </c>
    </row>
    <row r="1258" spans="1:7" s="234" customFormat="1" ht="21.2" customHeight="1" x14ac:dyDescent="0.25">
      <c r="A1258" s="227">
        <v>9781443193801</v>
      </c>
      <c r="B1258" s="228" t="s">
        <v>289</v>
      </c>
      <c r="C1258" s="229" t="s">
        <v>940</v>
      </c>
      <c r="D1258" s="230"/>
      <c r="E1258" s="231">
        <v>10</v>
      </c>
      <c r="F1258" s="232"/>
      <c r="G1258" s="233">
        <f t="shared" si="19"/>
        <v>0</v>
      </c>
    </row>
    <row r="1259" spans="1:7" s="234" customFormat="1" ht="21.2" customHeight="1" x14ac:dyDescent="0.25">
      <c r="A1259" s="227">
        <v>9781443196956</v>
      </c>
      <c r="B1259" s="228" t="s">
        <v>1347</v>
      </c>
      <c r="C1259" s="229" t="s">
        <v>921</v>
      </c>
      <c r="D1259" s="230"/>
      <c r="E1259" s="231">
        <v>17.75</v>
      </c>
      <c r="F1259" s="232"/>
      <c r="G1259" s="233">
        <f t="shared" si="19"/>
        <v>0</v>
      </c>
    </row>
    <row r="1260" spans="1:7" s="234" customFormat="1" ht="21.2" customHeight="1" x14ac:dyDescent="0.25">
      <c r="A1260" s="227">
        <v>9781773881270</v>
      </c>
      <c r="B1260" s="228" t="s">
        <v>428</v>
      </c>
      <c r="C1260" s="229" t="s">
        <v>927</v>
      </c>
      <c r="D1260" s="230" t="s">
        <v>944</v>
      </c>
      <c r="E1260" s="231">
        <v>18.75</v>
      </c>
      <c r="F1260" s="232"/>
      <c r="G1260" s="233">
        <f t="shared" si="19"/>
        <v>0</v>
      </c>
    </row>
    <row r="1261" spans="1:7" s="234" customFormat="1" ht="21.2" customHeight="1" x14ac:dyDescent="0.25">
      <c r="A1261" s="227">
        <v>9781773880938</v>
      </c>
      <c r="B1261" s="228" t="s">
        <v>1353</v>
      </c>
      <c r="C1261" s="229" t="s">
        <v>927</v>
      </c>
      <c r="D1261" s="230" t="s">
        <v>944</v>
      </c>
      <c r="E1261" s="231">
        <v>18.75</v>
      </c>
      <c r="F1261" s="232"/>
      <c r="G1261" s="233">
        <f t="shared" si="19"/>
        <v>0</v>
      </c>
    </row>
    <row r="1262" spans="1:7" s="234" customFormat="1" ht="21.2" customHeight="1" x14ac:dyDescent="0.25">
      <c r="A1262" s="227">
        <v>9781801318013</v>
      </c>
      <c r="B1262" s="228" t="s">
        <v>430</v>
      </c>
      <c r="C1262" s="229" t="s">
        <v>927</v>
      </c>
      <c r="D1262" s="230"/>
      <c r="E1262" s="231">
        <v>10</v>
      </c>
      <c r="F1262" s="232"/>
      <c r="G1262" s="233">
        <f t="shared" si="19"/>
        <v>0</v>
      </c>
    </row>
    <row r="1263" spans="1:7" s="234" customFormat="1" ht="21.2" customHeight="1" x14ac:dyDescent="0.25">
      <c r="A1263" s="227">
        <v>9781801311472</v>
      </c>
      <c r="B1263" s="228" t="s">
        <v>429</v>
      </c>
      <c r="C1263" s="229" t="s">
        <v>927</v>
      </c>
      <c r="D1263" s="230"/>
      <c r="E1263" s="231">
        <v>17.5</v>
      </c>
      <c r="F1263" s="232"/>
      <c r="G1263" s="233">
        <f t="shared" si="19"/>
        <v>0</v>
      </c>
    </row>
    <row r="1264" spans="1:7" s="234" customFormat="1" ht="21.2" customHeight="1" x14ac:dyDescent="0.25">
      <c r="A1264" s="227">
        <v>9781443145398</v>
      </c>
      <c r="B1264" s="228" t="s">
        <v>287</v>
      </c>
      <c r="C1264" s="229" t="s">
        <v>927</v>
      </c>
      <c r="D1264" s="230"/>
      <c r="E1264" s="231">
        <v>17.5</v>
      </c>
      <c r="F1264" s="232"/>
      <c r="G1264" s="233">
        <f t="shared" si="19"/>
        <v>0</v>
      </c>
    </row>
    <row r="1265" spans="1:7" s="234" customFormat="1" ht="21.2" customHeight="1" x14ac:dyDescent="0.25">
      <c r="A1265" s="227">
        <v>9781443193702</v>
      </c>
      <c r="B1265" s="228" t="s">
        <v>1312</v>
      </c>
      <c r="C1265" s="229" t="s">
        <v>927</v>
      </c>
      <c r="D1265" s="230"/>
      <c r="E1265" s="231">
        <v>18.75</v>
      </c>
      <c r="F1265" s="232"/>
      <c r="G1265" s="233">
        <f t="shared" si="19"/>
        <v>0</v>
      </c>
    </row>
    <row r="1266" spans="1:7" s="234" customFormat="1" ht="21.2" customHeight="1" x14ac:dyDescent="0.25">
      <c r="A1266" s="227">
        <v>9791023514896</v>
      </c>
      <c r="B1266" s="228" t="s">
        <v>432</v>
      </c>
      <c r="C1266" s="229" t="s">
        <v>927</v>
      </c>
      <c r="D1266" s="230"/>
      <c r="E1266" s="231">
        <v>20.5</v>
      </c>
      <c r="F1266" s="232"/>
      <c r="G1266" s="233">
        <f t="shared" si="19"/>
        <v>0</v>
      </c>
    </row>
    <row r="1267" spans="1:7" s="234" customFormat="1" ht="21.2" customHeight="1" x14ac:dyDescent="0.25">
      <c r="A1267" s="227">
        <v>9781443156004</v>
      </c>
      <c r="B1267" s="228" t="s">
        <v>502</v>
      </c>
      <c r="C1267" s="229" t="s">
        <v>927</v>
      </c>
      <c r="D1267" s="230" t="s">
        <v>944</v>
      </c>
      <c r="E1267" s="231">
        <v>19</v>
      </c>
      <c r="F1267" s="232"/>
      <c r="G1267" s="233">
        <f t="shared" si="19"/>
        <v>0</v>
      </c>
    </row>
    <row r="1268" spans="1:7" s="234" customFormat="1" ht="21.2" customHeight="1" x14ac:dyDescent="0.25">
      <c r="A1268" s="227">
        <v>9781443191159</v>
      </c>
      <c r="B1268" s="228" t="s">
        <v>501</v>
      </c>
      <c r="C1268" s="229" t="s">
        <v>927</v>
      </c>
      <c r="D1268" s="230"/>
      <c r="E1268" s="231">
        <v>10</v>
      </c>
      <c r="F1268" s="232"/>
      <c r="G1268" s="233">
        <f t="shared" si="19"/>
        <v>0</v>
      </c>
    </row>
    <row r="1269" spans="1:7" s="234" customFormat="1" ht="21.2" customHeight="1" x14ac:dyDescent="0.25">
      <c r="A1269" s="227">
        <v>9781443195355</v>
      </c>
      <c r="B1269" s="228" t="s">
        <v>424</v>
      </c>
      <c r="C1269" s="229" t="s">
        <v>927</v>
      </c>
      <c r="D1269" s="230"/>
      <c r="E1269" s="231">
        <v>10</v>
      </c>
      <c r="F1269" s="232"/>
      <c r="G1269" s="233">
        <f t="shared" si="19"/>
        <v>0</v>
      </c>
    </row>
    <row r="1270" spans="1:7" s="234" customFormat="1" ht="21.2" customHeight="1" x14ac:dyDescent="0.25">
      <c r="A1270" s="227">
        <v>9781443193078</v>
      </c>
      <c r="B1270" s="228" t="s">
        <v>780</v>
      </c>
      <c r="C1270" s="229" t="s">
        <v>927</v>
      </c>
      <c r="D1270" s="230"/>
      <c r="E1270" s="231">
        <v>15</v>
      </c>
      <c r="F1270" s="232"/>
      <c r="G1270" s="233">
        <f t="shared" si="19"/>
        <v>0</v>
      </c>
    </row>
    <row r="1271" spans="1:7" s="234" customFormat="1" ht="21.2" customHeight="1" x14ac:dyDescent="0.25">
      <c r="A1271" s="227">
        <v>9781039701618</v>
      </c>
      <c r="B1271" s="228" t="s">
        <v>827</v>
      </c>
      <c r="C1271" s="229" t="s">
        <v>927</v>
      </c>
      <c r="D1271" s="230"/>
      <c r="E1271" s="231">
        <v>19.75</v>
      </c>
      <c r="F1271" s="232"/>
      <c r="G1271" s="233">
        <f t="shared" si="19"/>
        <v>0</v>
      </c>
    </row>
    <row r="1272" spans="1:7" s="234" customFormat="1" ht="21.2" customHeight="1" x14ac:dyDescent="0.25">
      <c r="A1272" s="227">
        <v>9781443190756</v>
      </c>
      <c r="B1272" s="228" t="s">
        <v>882</v>
      </c>
      <c r="C1272" s="229" t="s">
        <v>927</v>
      </c>
      <c r="D1272" s="230"/>
      <c r="E1272" s="231">
        <v>10</v>
      </c>
      <c r="F1272" s="232"/>
      <c r="G1272" s="233">
        <f t="shared" si="19"/>
        <v>0</v>
      </c>
    </row>
    <row r="1273" spans="1:7" s="234" customFormat="1" ht="21.2" customHeight="1" x14ac:dyDescent="0.25">
      <c r="A1273" s="227">
        <v>9781443190763</v>
      </c>
      <c r="B1273" s="228" t="s">
        <v>288</v>
      </c>
      <c r="C1273" s="229" t="s">
        <v>927</v>
      </c>
      <c r="D1273" s="230"/>
      <c r="E1273" s="231">
        <v>10</v>
      </c>
      <c r="F1273" s="232"/>
      <c r="G1273" s="233">
        <f t="shared" si="19"/>
        <v>0</v>
      </c>
    </row>
    <row r="1274" spans="1:7" s="234" customFormat="1" ht="21.2" customHeight="1" x14ac:dyDescent="0.25">
      <c r="A1274" s="227">
        <v>9781443189712</v>
      </c>
      <c r="B1274" s="228" t="s">
        <v>509</v>
      </c>
      <c r="C1274" s="229" t="s">
        <v>927</v>
      </c>
      <c r="D1274" s="230"/>
      <c r="E1274" s="231">
        <v>10</v>
      </c>
      <c r="F1274" s="232"/>
      <c r="G1274" s="233">
        <f t="shared" si="19"/>
        <v>0</v>
      </c>
    </row>
    <row r="1275" spans="1:7" s="234" customFormat="1" ht="21.2" customHeight="1" x14ac:dyDescent="0.25">
      <c r="A1275" s="227">
        <v>9781443180351</v>
      </c>
      <c r="B1275" s="228" t="s">
        <v>1290</v>
      </c>
      <c r="C1275" s="229" t="s">
        <v>927</v>
      </c>
      <c r="D1275" s="230" t="s">
        <v>944</v>
      </c>
      <c r="E1275" s="231">
        <v>17</v>
      </c>
      <c r="F1275" s="232"/>
      <c r="G1275" s="233">
        <f t="shared" si="19"/>
        <v>0</v>
      </c>
    </row>
    <row r="1276" spans="1:7" s="234" customFormat="1" ht="21.2" customHeight="1" x14ac:dyDescent="0.25">
      <c r="A1276" s="227">
        <v>9782895916536</v>
      </c>
      <c r="B1276" s="228" t="s">
        <v>841</v>
      </c>
      <c r="C1276" s="229" t="s">
        <v>927</v>
      </c>
      <c r="D1276" s="230" t="s">
        <v>944</v>
      </c>
      <c r="E1276" s="231">
        <v>13.5</v>
      </c>
      <c r="F1276" s="232"/>
      <c r="G1276" s="233">
        <f t="shared" si="19"/>
        <v>0</v>
      </c>
    </row>
    <row r="1277" spans="1:7" s="234" customFormat="1" ht="21.2" customHeight="1" x14ac:dyDescent="0.25">
      <c r="A1277" s="227">
        <v>9782895914372</v>
      </c>
      <c r="B1277" s="228" t="s">
        <v>290</v>
      </c>
      <c r="C1277" s="229" t="s">
        <v>927</v>
      </c>
      <c r="D1277" s="230" t="s">
        <v>944</v>
      </c>
      <c r="E1277" s="231">
        <v>13.5</v>
      </c>
      <c r="F1277" s="232"/>
      <c r="G1277" s="233">
        <f t="shared" si="19"/>
        <v>0</v>
      </c>
    </row>
    <row r="1278" spans="1:7" s="234" customFormat="1" ht="21.2" customHeight="1" x14ac:dyDescent="0.25">
      <c r="A1278" s="227">
        <v>9782895915591</v>
      </c>
      <c r="B1278" s="228" t="s">
        <v>291</v>
      </c>
      <c r="C1278" s="229" t="s">
        <v>927</v>
      </c>
      <c r="D1278" s="230" t="s">
        <v>944</v>
      </c>
      <c r="E1278" s="231">
        <v>13.5</v>
      </c>
      <c r="F1278" s="232"/>
      <c r="G1278" s="233">
        <f t="shared" si="19"/>
        <v>0</v>
      </c>
    </row>
    <row r="1279" spans="1:7" s="234" customFormat="1" ht="21.2" customHeight="1" x14ac:dyDescent="0.25">
      <c r="A1279" s="227">
        <v>9781913484248</v>
      </c>
      <c r="B1279" s="228" t="s">
        <v>431</v>
      </c>
      <c r="C1279" s="229" t="s">
        <v>927</v>
      </c>
      <c r="D1279" s="230"/>
      <c r="E1279" s="231">
        <v>38.75</v>
      </c>
      <c r="F1279" s="232"/>
      <c r="G1279" s="233">
        <f t="shared" si="19"/>
        <v>0</v>
      </c>
    </row>
    <row r="1280" spans="1:7" s="234" customFormat="1" ht="21.2" customHeight="1" x14ac:dyDescent="0.25">
      <c r="A1280" s="227">
        <v>9791023512359</v>
      </c>
      <c r="B1280" s="228" t="s">
        <v>433</v>
      </c>
      <c r="C1280" s="229" t="s">
        <v>927</v>
      </c>
      <c r="D1280" s="230"/>
      <c r="E1280" s="231">
        <v>20.5</v>
      </c>
      <c r="F1280" s="232"/>
      <c r="G1280" s="233">
        <f t="shared" si="19"/>
        <v>0</v>
      </c>
    </row>
    <row r="1281" spans="1:7" s="234" customFormat="1" ht="21.2" customHeight="1" x14ac:dyDescent="0.25">
      <c r="A1281" s="227">
        <v>9791023512380</v>
      </c>
      <c r="B1281" s="228" t="s">
        <v>423</v>
      </c>
      <c r="C1281" s="229" t="s">
        <v>927</v>
      </c>
      <c r="D1281" s="230"/>
      <c r="E1281" s="231">
        <v>20.5</v>
      </c>
      <c r="F1281" s="232"/>
      <c r="G1281" s="233">
        <f t="shared" si="19"/>
        <v>0</v>
      </c>
    </row>
    <row r="1282" spans="1:7" s="234" customFormat="1" ht="21.2" customHeight="1" x14ac:dyDescent="0.25">
      <c r="A1282" s="227">
        <v>9782897817664</v>
      </c>
      <c r="B1282" s="228" t="s">
        <v>292</v>
      </c>
      <c r="C1282" s="229" t="s">
        <v>927</v>
      </c>
      <c r="D1282" s="230" t="s">
        <v>944</v>
      </c>
      <c r="E1282" s="231">
        <v>13.5</v>
      </c>
      <c r="F1282" s="232"/>
      <c r="G1282" s="233">
        <f t="shared" si="19"/>
        <v>0</v>
      </c>
    </row>
    <row r="1283" spans="1:7" s="234" customFormat="1" ht="21.2" customHeight="1" x14ac:dyDescent="0.25">
      <c r="A1283" s="227">
        <v>9781443176422</v>
      </c>
      <c r="B1283" s="228" t="s">
        <v>503</v>
      </c>
      <c r="C1283" s="229" t="s">
        <v>927</v>
      </c>
      <c r="D1283" s="230"/>
      <c r="E1283" s="231">
        <v>10</v>
      </c>
      <c r="F1283" s="232"/>
      <c r="G1283" s="233">
        <f t="shared" ref="G1283:G1309" si="20">+F1283*E1283</f>
        <v>0</v>
      </c>
    </row>
    <row r="1284" spans="1:7" s="234" customFormat="1" ht="21.2" customHeight="1" x14ac:dyDescent="0.25">
      <c r="A1284" s="227">
        <v>9781443181495</v>
      </c>
      <c r="B1284" s="228" t="s">
        <v>507</v>
      </c>
      <c r="C1284" s="229" t="s">
        <v>927</v>
      </c>
      <c r="D1284" s="230"/>
      <c r="E1284" s="231">
        <v>18.5</v>
      </c>
      <c r="F1284" s="232"/>
      <c r="G1284" s="233">
        <f t="shared" si="20"/>
        <v>0</v>
      </c>
    </row>
    <row r="1285" spans="1:7" s="234" customFormat="1" ht="21.2" customHeight="1" x14ac:dyDescent="0.25">
      <c r="A1285" s="227">
        <v>9781443192521</v>
      </c>
      <c r="B1285" s="228" t="s">
        <v>293</v>
      </c>
      <c r="C1285" s="229" t="s">
        <v>927</v>
      </c>
      <c r="D1285" s="230"/>
      <c r="E1285" s="231">
        <v>25</v>
      </c>
      <c r="F1285" s="232"/>
      <c r="G1285" s="233">
        <f t="shared" si="20"/>
        <v>0</v>
      </c>
    </row>
    <row r="1286" spans="1:7" s="234" customFormat="1" ht="21.2" customHeight="1" x14ac:dyDescent="0.25">
      <c r="A1286" s="227">
        <v>9781443191906</v>
      </c>
      <c r="B1286" s="228" t="s">
        <v>425</v>
      </c>
      <c r="C1286" s="229" t="s">
        <v>927</v>
      </c>
      <c r="D1286" s="230"/>
      <c r="E1286" s="231">
        <v>17.5</v>
      </c>
      <c r="F1286" s="232"/>
      <c r="G1286" s="233">
        <f t="shared" si="20"/>
        <v>0</v>
      </c>
    </row>
    <row r="1287" spans="1:7" s="234" customFormat="1" ht="21.2" customHeight="1" x14ac:dyDescent="0.25">
      <c r="A1287" s="227">
        <v>9781443191715</v>
      </c>
      <c r="B1287" s="228" t="s">
        <v>280</v>
      </c>
      <c r="C1287" s="229" t="s">
        <v>927</v>
      </c>
      <c r="D1287" s="230"/>
      <c r="E1287" s="231">
        <v>10</v>
      </c>
      <c r="F1287" s="232"/>
      <c r="G1287" s="233">
        <f t="shared" si="20"/>
        <v>0</v>
      </c>
    </row>
    <row r="1288" spans="1:7" s="234" customFormat="1" ht="21.2" customHeight="1" x14ac:dyDescent="0.25">
      <c r="A1288" s="227">
        <v>9781443194228</v>
      </c>
      <c r="B1288" s="228" t="s">
        <v>294</v>
      </c>
      <c r="C1288" s="229" t="s">
        <v>927</v>
      </c>
      <c r="D1288" s="230"/>
      <c r="E1288" s="231">
        <v>17.75</v>
      </c>
      <c r="F1288" s="232"/>
      <c r="G1288" s="233">
        <f t="shared" si="20"/>
        <v>0</v>
      </c>
    </row>
    <row r="1289" spans="1:7" s="234" customFormat="1" ht="21.2" customHeight="1" x14ac:dyDescent="0.25">
      <c r="A1289" s="227">
        <v>9781443193719</v>
      </c>
      <c r="B1289" s="228" t="s">
        <v>426</v>
      </c>
      <c r="C1289" s="229" t="s">
        <v>927</v>
      </c>
      <c r="D1289" s="230"/>
      <c r="E1289" s="231">
        <v>17.75</v>
      </c>
      <c r="F1289" s="232"/>
      <c r="G1289" s="233">
        <f t="shared" si="20"/>
        <v>0</v>
      </c>
    </row>
    <row r="1290" spans="1:7" s="234" customFormat="1" ht="21.2" customHeight="1" x14ac:dyDescent="0.25">
      <c r="A1290" s="227">
        <v>9781443106931</v>
      </c>
      <c r="B1290" s="228" t="s">
        <v>427</v>
      </c>
      <c r="C1290" s="229" t="s">
        <v>927</v>
      </c>
      <c r="D1290" s="230"/>
      <c r="E1290" s="231">
        <v>18.5</v>
      </c>
      <c r="F1290" s="232"/>
      <c r="G1290" s="233">
        <f t="shared" si="20"/>
        <v>0</v>
      </c>
    </row>
    <row r="1291" spans="1:7" s="234" customFormat="1" ht="21.2" customHeight="1" x14ac:dyDescent="0.25">
      <c r="A1291" s="227">
        <v>9781443182966</v>
      </c>
      <c r="B1291" s="228" t="s">
        <v>1322</v>
      </c>
      <c r="C1291" s="229" t="s">
        <v>927</v>
      </c>
      <c r="D1291" s="230" t="s">
        <v>944</v>
      </c>
      <c r="E1291" s="231">
        <v>12.5</v>
      </c>
      <c r="F1291" s="232"/>
      <c r="G1291" s="233">
        <f t="shared" si="20"/>
        <v>0</v>
      </c>
    </row>
    <row r="1292" spans="1:7" s="234" customFormat="1" ht="21.2" customHeight="1" x14ac:dyDescent="0.25">
      <c r="A1292" s="227">
        <v>9781443168625</v>
      </c>
      <c r="B1292" s="228" t="s">
        <v>508</v>
      </c>
      <c r="C1292" s="229" t="s">
        <v>927</v>
      </c>
      <c r="D1292" s="230" t="s">
        <v>944</v>
      </c>
      <c r="E1292" s="231">
        <v>17</v>
      </c>
      <c r="F1292" s="232"/>
      <c r="G1292" s="233">
        <f t="shared" si="20"/>
        <v>0</v>
      </c>
    </row>
    <row r="1293" spans="1:7" s="234" customFormat="1" ht="21.2" customHeight="1" x14ac:dyDescent="0.25">
      <c r="A1293" s="227">
        <v>9782897623425</v>
      </c>
      <c r="B1293" s="228" t="s">
        <v>1318</v>
      </c>
      <c r="C1293" s="229" t="s">
        <v>927</v>
      </c>
      <c r="D1293" s="230" t="s">
        <v>944</v>
      </c>
      <c r="E1293" s="231">
        <v>10</v>
      </c>
      <c r="F1293" s="232"/>
      <c r="G1293" s="233">
        <f t="shared" si="20"/>
        <v>0</v>
      </c>
    </row>
    <row r="1294" spans="1:7" s="234" customFormat="1" ht="21.2" customHeight="1" x14ac:dyDescent="0.25">
      <c r="A1294" s="227">
        <v>9781443189422</v>
      </c>
      <c r="B1294" s="228" t="s">
        <v>295</v>
      </c>
      <c r="C1294" s="229" t="s">
        <v>927</v>
      </c>
      <c r="D1294" s="230" t="s">
        <v>944</v>
      </c>
      <c r="E1294" s="231">
        <v>17.5</v>
      </c>
      <c r="F1294" s="232"/>
      <c r="G1294" s="233">
        <f t="shared" si="20"/>
        <v>0</v>
      </c>
    </row>
    <row r="1295" spans="1:7" s="234" customFormat="1" ht="21.2" customHeight="1" x14ac:dyDescent="0.25">
      <c r="A1295" s="227">
        <v>9781443196482</v>
      </c>
      <c r="B1295" s="228" t="s">
        <v>535</v>
      </c>
      <c r="C1295" s="229" t="s">
        <v>928</v>
      </c>
      <c r="D1295" s="230" t="s">
        <v>944</v>
      </c>
      <c r="E1295" s="231">
        <v>13.5</v>
      </c>
      <c r="F1295" s="232"/>
      <c r="G1295" s="233">
        <f t="shared" si="20"/>
        <v>0</v>
      </c>
    </row>
    <row r="1296" spans="1:7" s="234" customFormat="1" ht="21.2" customHeight="1" x14ac:dyDescent="0.25">
      <c r="A1296" s="227">
        <v>9782897746032</v>
      </c>
      <c r="B1296" s="228" t="s">
        <v>1292</v>
      </c>
      <c r="C1296" s="229" t="s">
        <v>939</v>
      </c>
      <c r="D1296" s="230" t="s">
        <v>944</v>
      </c>
      <c r="E1296" s="231">
        <v>14.5</v>
      </c>
      <c r="F1296" s="232"/>
      <c r="G1296" s="233">
        <f t="shared" si="20"/>
        <v>0</v>
      </c>
    </row>
    <row r="1297" spans="1:7" s="234" customFormat="1" ht="21.2" customHeight="1" x14ac:dyDescent="0.25">
      <c r="A1297" s="227">
        <v>9781443145404</v>
      </c>
      <c r="B1297" s="228" t="s">
        <v>536</v>
      </c>
      <c r="C1297" s="229" t="s">
        <v>916</v>
      </c>
      <c r="D1297" s="230"/>
      <c r="E1297" s="231">
        <v>17.75</v>
      </c>
      <c r="F1297" s="232"/>
      <c r="G1297" s="233">
        <f t="shared" si="20"/>
        <v>0</v>
      </c>
    </row>
    <row r="1298" spans="1:7" s="234" customFormat="1" ht="21.2" customHeight="1" x14ac:dyDescent="0.25">
      <c r="A1298" s="227">
        <v>9782897628932</v>
      </c>
      <c r="B1298" s="228" t="s">
        <v>1289</v>
      </c>
      <c r="C1298" s="229" t="s">
        <v>916</v>
      </c>
      <c r="D1298" s="230" t="s">
        <v>944</v>
      </c>
      <c r="E1298" s="231">
        <v>15.5</v>
      </c>
      <c r="F1298" s="232"/>
      <c r="G1298" s="233">
        <f t="shared" si="20"/>
        <v>0</v>
      </c>
    </row>
    <row r="1299" spans="1:7" s="234" customFormat="1" ht="21.2" customHeight="1" x14ac:dyDescent="0.25">
      <c r="A1299" s="227">
        <v>9782070584628</v>
      </c>
      <c r="B1299" s="228" t="s">
        <v>434</v>
      </c>
      <c r="C1299" s="229" t="s">
        <v>916</v>
      </c>
      <c r="D1299" s="230"/>
      <c r="E1299" s="231">
        <v>17.5</v>
      </c>
      <c r="F1299" s="232"/>
      <c r="G1299" s="233">
        <f t="shared" si="20"/>
        <v>0</v>
      </c>
    </row>
    <row r="1300" spans="1:7" s="234" customFormat="1" ht="21.2" customHeight="1" x14ac:dyDescent="0.25">
      <c r="A1300" s="227">
        <v>9782764452738</v>
      </c>
      <c r="B1300" s="228" t="s">
        <v>1293</v>
      </c>
      <c r="C1300" s="229" t="s">
        <v>918</v>
      </c>
      <c r="D1300" s="230" t="s">
        <v>944</v>
      </c>
      <c r="E1300" s="231">
        <v>26</v>
      </c>
      <c r="F1300" s="232"/>
      <c r="G1300" s="233">
        <f t="shared" si="20"/>
        <v>0</v>
      </c>
    </row>
    <row r="1301" spans="1:7" s="234" customFormat="1" ht="21.2" customHeight="1" x14ac:dyDescent="0.25">
      <c r="A1301" s="227">
        <v>9781443197694</v>
      </c>
      <c r="B1301" s="228" t="s">
        <v>296</v>
      </c>
      <c r="C1301" s="229" t="s">
        <v>918</v>
      </c>
      <c r="D1301" s="230" t="s">
        <v>944</v>
      </c>
      <c r="E1301" s="231">
        <v>20</v>
      </c>
      <c r="F1301" s="232"/>
      <c r="G1301" s="233">
        <f t="shared" si="20"/>
        <v>0</v>
      </c>
    </row>
    <row r="1302" spans="1:7" s="234" customFormat="1" ht="21.2" customHeight="1" x14ac:dyDescent="0.25">
      <c r="A1302" s="227">
        <v>9782897812737</v>
      </c>
      <c r="B1302" s="228" t="s">
        <v>297</v>
      </c>
      <c r="C1302" s="229" t="s">
        <v>929</v>
      </c>
      <c r="D1302" s="230" t="s">
        <v>944</v>
      </c>
      <c r="E1302" s="231">
        <v>15.5</v>
      </c>
      <c r="F1302" s="232"/>
      <c r="G1302" s="233">
        <f t="shared" si="20"/>
        <v>0</v>
      </c>
    </row>
    <row r="1303" spans="1:7" s="234" customFormat="1" ht="21.2" customHeight="1" x14ac:dyDescent="0.25">
      <c r="A1303" s="227">
        <v>9781443199520</v>
      </c>
      <c r="B1303" s="228" t="s">
        <v>436</v>
      </c>
      <c r="C1303" s="229" t="s">
        <v>929</v>
      </c>
      <c r="D1303" s="230"/>
      <c r="E1303" s="231">
        <v>21</v>
      </c>
      <c r="F1303" s="232"/>
      <c r="G1303" s="233">
        <f t="shared" si="20"/>
        <v>0</v>
      </c>
    </row>
    <row r="1304" spans="1:7" s="234" customFormat="1" ht="21.2" customHeight="1" x14ac:dyDescent="0.25">
      <c r="A1304" s="227">
        <v>9782898105326</v>
      </c>
      <c r="B1304" s="228" t="s">
        <v>510</v>
      </c>
      <c r="C1304" s="229" t="s">
        <v>929</v>
      </c>
      <c r="D1304" s="230" t="s">
        <v>944</v>
      </c>
      <c r="E1304" s="231">
        <v>20.5</v>
      </c>
      <c r="F1304" s="232"/>
      <c r="G1304" s="233">
        <f t="shared" si="20"/>
        <v>0</v>
      </c>
    </row>
    <row r="1305" spans="1:7" s="234" customFormat="1" ht="21.2" customHeight="1" x14ac:dyDescent="0.25">
      <c r="A1305" s="227">
        <v>9782898100949</v>
      </c>
      <c r="B1305" s="228" t="s">
        <v>829</v>
      </c>
      <c r="C1305" s="229" t="s">
        <v>929</v>
      </c>
      <c r="D1305" s="230" t="s">
        <v>944</v>
      </c>
      <c r="E1305" s="231">
        <v>20.5</v>
      </c>
      <c r="F1305" s="232"/>
      <c r="G1305" s="233">
        <f t="shared" si="20"/>
        <v>0</v>
      </c>
    </row>
    <row r="1306" spans="1:7" s="234" customFormat="1" ht="21.2" customHeight="1" x14ac:dyDescent="0.25">
      <c r="A1306" s="227">
        <v>9781443194938</v>
      </c>
      <c r="B1306" s="228" t="s">
        <v>437</v>
      </c>
      <c r="C1306" s="229" t="s">
        <v>929</v>
      </c>
      <c r="D1306" s="230"/>
      <c r="E1306" s="231">
        <v>16</v>
      </c>
      <c r="F1306" s="232"/>
      <c r="G1306" s="233">
        <f t="shared" si="20"/>
        <v>0</v>
      </c>
    </row>
    <row r="1307" spans="1:7" s="234" customFormat="1" ht="21.2" customHeight="1" x14ac:dyDescent="0.25">
      <c r="A1307" s="227">
        <v>9781443173100</v>
      </c>
      <c r="B1307" s="228" t="s">
        <v>511</v>
      </c>
      <c r="C1307" s="229" t="s">
        <v>929</v>
      </c>
      <c r="D1307" s="230" t="s">
        <v>944</v>
      </c>
      <c r="E1307" s="231">
        <v>17.5</v>
      </c>
      <c r="F1307" s="232"/>
      <c r="G1307" s="233">
        <f t="shared" si="20"/>
        <v>0</v>
      </c>
    </row>
    <row r="1308" spans="1:7" s="234" customFormat="1" ht="21.2" customHeight="1" x14ac:dyDescent="0.25">
      <c r="A1308" s="227">
        <v>9782897744304</v>
      </c>
      <c r="B1308" s="228" t="s">
        <v>435</v>
      </c>
      <c r="C1308" s="229" t="s">
        <v>929</v>
      </c>
      <c r="D1308" s="230" t="s">
        <v>944</v>
      </c>
      <c r="E1308" s="231">
        <v>19.5</v>
      </c>
      <c r="F1308" s="232"/>
      <c r="G1308" s="233">
        <f t="shared" si="20"/>
        <v>0</v>
      </c>
    </row>
    <row r="1309" spans="1:7" s="234" customFormat="1" ht="21.2" customHeight="1" x14ac:dyDescent="0.25">
      <c r="A1309" s="227">
        <v>9782764449714</v>
      </c>
      <c r="B1309" s="228" t="s">
        <v>1291</v>
      </c>
      <c r="C1309" s="229" t="s">
        <v>929</v>
      </c>
      <c r="D1309" s="230" t="s">
        <v>944</v>
      </c>
      <c r="E1309" s="231">
        <v>18.75</v>
      </c>
      <c r="F1309" s="232"/>
      <c r="G1309" s="233">
        <f t="shared" si="20"/>
        <v>0</v>
      </c>
    </row>
    <row r="1310" spans="1:7" x14ac:dyDescent="0.25">
      <c r="A1310" s="235"/>
      <c r="B1310" s="236"/>
      <c r="C1310" s="237"/>
      <c r="D1310" s="238"/>
      <c r="E1310" s="239"/>
      <c r="F1310" s="239"/>
      <c r="G1310" s="240"/>
    </row>
    <row r="1311" spans="1:7" ht="23.25" x14ac:dyDescent="0.35">
      <c r="A1311" s="274" t="s">
        <v>943</v>
      </c>
      <c r="B1311" s="274"/>
      <c r="C1311" s="274"/>
      <c r="D1311" s="274"/>
      <c r="E1311" s="274"/>
      <c r="F1311" s="274"/>
      <c r="G1311" s="274"/>
    </row>
    <row r="1312" spans="1:7" x14ac:dyDescent="0.25">
      <c r="B1312" s="204"/>
      <c r="D1312" s="205"/>
    </row>
    <row r="1313" spans="2:4" x14ac:dyDescent="0.25">
      <c r="B1313" s="204"/>
      <c r="D1313" s="205"/>
    </row>
    <row r="1314" spans="2:4" x14ac:dyDescent="0.25">
      <c r="B1314" s="204"/>
      <c r="D1314" s="205"/>
    </row>
    <row r="1315" spans="2:4" x14ac:dyDescent="0.25">
      <c r="B1315" s="204"/>
      <c r="D1315" s="205"/>
    </row>
    <row r="1316" spans="2:4" x14ac:dyDescent="0.25">
      <c r="B1316" s="204"/>
      <c r="D1316" s="205"/>
    </row>
    <row r="1317" spans="2:4" x14ac:dyDescent="0.25">
      <c r="B1317" s="204"/>
      <c r="D1317" s="205"/>
    </row>
    <row r="1318" spans="2:4" x14ac:dyDescent="0.25">
      <c r="B1318" s="204"/>
      <c r="D1318" s="205"/>
    </row>
  </sheetData>
  <sheetProtection algorithmName="SHA-512" hashValue="MdvAM3s/9JtE9n2EXz9ELcRak3WVlHTLmNdgJXhJuHW3eG3eEM1yGO+1ytsoYG8iLxzSOtphvFhJvICJ2IqVvA==" saltValue="YwOHPMe52vbyUd1DaQVqpA==" spinCount="100000" sheet="1" autoFilter="0"/>
  <protectedRanges>
    <protectedRange sqref="F83" name="OrderQty_3_1"/>
    <protectedRange sqref="F85:F89 F91:F337 F339:F693" name="OrderQty_1_2_1"/>
    <protectedRange sqref="F84 F90" name="OrderQty_3_1_2"/>
  </protectedRanges>
  <autoFilter ref="A83:G83" xr:uid="{00000000-0001-0000-0000-000000000000}"/>
  <sortState xmlns:xlrd2="http://schemas.microsoft.com/office/spreadsheetml/2017/richdata2" ref="A130:G181">
    <sortCondition ref="E130:E181"/>
    <sortCondition ref="A130:A181"/>
    <sortCondition ref="B130:B181"/>
  </sortState>
  <customSheetViews>
    <customSheetView guid="{0DD695E2-E0D1-449E-A7F8-DCD56F3E02B4}" showPageBreaks="1" showGridLines="0" fitToPage="1" printArea="1" view="pageLayout" topLeftCell="A427">
      <selection activeCell="A437" sqref="A437"/>
      <pageMargins left="0.7" right="0.7" top="0.75" bottom="0.75" header="0.3" footer="0.3"/>
      <pageSetup scale="85" fitToHeight="0" orientation="portrait"/>
      <headerFooter>
        <oddHeader>&amp;L
A&amp;"-,Bold"ll retail prices includes GST and will be reduced by 50% on the last page.&amp;C&amp;"-,Bold"&amp;14REMOTE REORDER LIST (CALGARY)&amp;R&amp;"-,Bold"
Fax to 403-219-3198 or
email to jely@scholastic.ca</oddHeader>
        <oddFooter>&amp;CPage &amp;P of &amp;N&amp;R27 November 2015</oddFooter>
      </headerFooter>
    </customSheetView>
  </customSheetViews>
  <mergeCells count="64">
    <mergeCell ref="A56:G56"/>
    <mergeCell ref="A65:G65"/>
    <mergeCell ref="C64:G64"/>
    <mergeCell ref="C57:G57"/>
    <mergeCell ref="D61:F61"/>
    <mergeCell ref="D60:F60"/>
    <mergeCell ref="A62:G62"/>
    <mergeCell ref="A63:G63"/>
    <mergeCell ref="A43:G43"/>
    <mergeCell ref="A55:G55"/>
    <mergeCell ref="A46:G46"/>
    <mergeCell ref="D47:F47"/>
    <mergeCell ref="A48:B48"/>
    <mergeCell ref="A47:B47"/>
    <mergeCell ref="D48:F48"/>
    <mergeCell ref="A52:B52"/>
    <mergeCell ref="A51:B51"/>
    <mergeCell ref="C54:E54"/>
    <mergeCell ref="A44:G44"/>
    <mergeCell ref="D51:E51"/>
    <mergeCell ref="C53:D53"/>
    <mergeCell ref="A5:G5"/>
    <mergeCell ref="A6:G6"/>
    <mergeCell ref="A8:G8"/>
    <mergeCell ref="A9:G9"/>
    <mergeCell ref="A12:G12"/>
    <mergeCell ref="A15:G16"/>
    <mergeCell ref="A17:G17"/>
    <mergeCell ref="A18:G18"/>
    <mergeCell ref="A19:G19"/>
    <mergeCell ref="F39:G41"/>
    <mergeCell ref="A33:G33"/>
    <mergeCell ref="A35:G35"/>
    <mergeCell ref="A20:G20"/>
    <mergeCell ref="A21:G21"/>
    <mergeCell ref="A22:G22"/>
    <mergeCell ref="A25:G26"/>
    <mergeCell ref="A27:G27"/>
    <mergeCell ref="A29:G29"/>
    <mergeCell ref="A31:G31"/>
    <mergeCell ref="B75:D75"/>
    <mergeCell ref="A66:A68"/>
    <mergeCell ref="B66:B68"/>
    <mergeCell ref="A80:G80"/>
    <mergeCell ref="B72:D72"/>
    <mergeCell ref="C69:G69"/>
    <mergeCell ref="B71:E71"/>
    <mergeCell ref="C66:G68"/>
    <mergeCell ref="A78:G79"/>
    <mergeCell ref="B77:D77"/>
    <mergeCell ref="C70:G70"/>
    <mergeCell ref="B76:D76"/>
    <mergeCell ref="B73:D73"/>
    <mergeCell ref="A107:G107"/>
    <mergeCell ref="A338:G338"/>
    <mergeCell ref="A901:G901"/>
    <mergeCell ref="A1311:G1311"/>
    <mergeCell ref="C81:D81"/>
    <mergeCell ref="E81:G81"/>
    <mergeCell ref="A96:G96"/>
    <mergeCell ref="C91:F95"/>
    <mergeCell ref="G91:G95"/>
    <mergeCell ref="A129:G129"/>
    <mergeCell ref="A182:G182"/>
  </mergeCells>
  <phoneticPr fontId="18" type="noConversion"/>
  <dataValidations xWindow="937" yWindow="792" count="9">
    <dataValidation type="list" showErrorMessage="1" errorTitle="Yes or No?" error="Please select Yes or No" sqref="B64" xr:uid="{00000000-0002-0000-0000-000000000000}">
      <formula1>"&lt;select&gt;, Yes, No"</formula1>
    </dataValidation>
    <dataValidation type="list" showInputMessage="1" showErrorMessage="1" sqref="E5:G5 A5:C5 A43:C43 E43:G43" xr:uid="{00000000-0002-0000-0000-000001000000}">
      <formula1>"BROCKVILLE,CALGARY,MONCTON,SASKATOON,SURREY,TORONTO"</formula1>
    </dataValidation>
    <dataValidation type="whole" showInputMessage="1" showErrorMessage="1" errorTitle="Account Number Required" error="Please enter your school's account number with Scholastic Book Fair." sqref="G48" xr:uid="{00000000-0002-0000-0000-000002000000}">
      <formula1>100</formula1>
      <formula2>9999999999</formula2>
    </dataValidation>
    <dataValidation type="whole" allowBlank="1" showInputMessage="1" showErrorMessage="1" errorTitle="Numbers only" error="Please enter only whole numbers" sqref="F83" xr:uid="{00000000-0002-0000-0000-000003000000}">
      <formula1>0</formula1>
      <formula2>200</formula2>
    </dataValidation>
    <dataValidation type="decimal" allowBlank="1" showInputMessage="1" showErrorMessage="1" errorTitle="STOP" error="Do not enter any information here. " sqref="B69" xr:uid="{00000000-0002-0000-0000-000004000000}">
      <formula1>0.01</formula1>
      <formula2>0.09</formula2>
    </dataValidation>
    <dataValidation allowBlank="1" showInputMessage="1" showErrorMessage="1" promptTitle="Do not modify!" prompt="This field calculates your total per title." sqref="G85:G86 G91 G339:G900 G97:G337 G902:G1309" xr:uid="{00000000-0002-0000-0000-000005000000}"/>
    <dataValidation type="whole" allowBlank="1" showInputMessage="1" showErrorMessage="1" errorTitle="Numbers only" error="Please enter only whole numbers." promptTitle="Order quantity" prompt="Enter order quantity here." sqref="F97:F337 F339:F693" xr:uid="{00000000-0002-0000-0000-000006000000}">
      <formula1>0</formula1>
      <formula2>200</formula2>
    </dataValidation>
    <dataValidation type="decimal" allowBlank="1" showInputMessage="1" showErrorMessage="1" prompt="Enter order quantity here." sqref="F90 F338 F901 F84" xr:uid="{00000000-0002-0000-0000-000007000000}">
      <formula1>0</formula1>
      <formula2>200</formula2>
    </dataValidation>
    <dataValidation allowBlank="1" showInputMessage="1" showErrorMessage="1" error="do not enter_x000a_" sqref="G338 G901" xr:uid="{00000000-0002-0000-0000-000008000000}"/>
  </dataValidations>
  <pageMargins left="0.511811023622047" right="0.511811023622047" top="0.31496062992126" bottom="0.56496062999999996" header="0.31496062992126" footer="0.118110236220472"/>
  <pageSetup scale="70" firstPageNumber="0" fitToHeight="0" orientation="portrait" useFirstPageNumber="1" r:id="rId1"/>
  <headerFooter scaleWithDoc="0">
    <oddHeader xml:space="preserve">&amp;R&amp;"-,Bold"
</oddHeader>
  </headerFooter>
  <rowBreaks count="2" manualBreakCount="2">
    <brk id="38" max="16383" man="1"/>
    <brk id="8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937" yWindow="792" count="2">
        <x14:dataValidation type="list" showInputMessage="1" showErrorMessage="1" error="Please select one" xr:uid="{00000000-0002-0000-0000-000009000000}">
          <x14:formula1>
            <xm:f>'drop-down lists'!$A$11:$A$14</xm:f>
          </x14:formula1>
          <xm:sqref>B57</xm:sqref>
        </x14:dataValidation>
        <x14:dataValidation type="list" showErrorMessage="1" errorTitle="Payment method required" error="Please select a payment method." prompt="Select a payment method" xr:uid="{00000000-0002-0000-0000-00000A000000}">
          <x14:formula1>
            <xm:f>'drop-down lists'!$A$1:$A$6</xm:f>
          </x14:formula1>
          <xm:sqref>B66:B68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198"/>
  <sheetViews>
    <sheetView showWhiteSpace="0" view="pageLayout" zoomScale="111" zoomScaleNormal="100" zoomScalePageLayoutView="111" workbookViewId="0">
      <selection activeCell="A297" sqref="A297:XFD297"/>
    </sheetView>
  </sheetViews>
  <sheetFormatPr defaultColWidth="9" defaultRowHeight="15" x14ac:dyDescent="0.25"/>
  <cols>
    <col min="1" max="1" width="10.140625" style="144" customWidth="1"/>
    <col min="2" max="2" width="16.42578125" style="198" bestFit="1" customWidth="1"/>
    <col min="3" max="3" width="41.5703125" customWidth="1"/>
    <col min="4" max="4" width="12" style="267" customWidth="1"/>
    <col min="5" max="5" width="10.7109375" style="200" customWidth="1"/>
    <col min="6" max="6" width="11.28515625" style="143" customWidth="1"/>
  </cols>
  <sheetData>
    <row r="1" spans="1:7" ht="16.5" thickBot="1" x14ac:dyDescent="0.3">
      <c r="A1" s="360" t="s">
        <v>11</v>
      </c>
      <c r="B1" s="361"/>
      <c r="C1" s="145" t="str">
        <f>IF(customername="","",customername)</f>
        <v/>
      </c>
      <c r="D1" s="365" t="str">
        <f>IF(delivery="Curbside Pickup at Warehouse / Cueillette à l'auto à l'entrepôt","Curbside Pickup",IF(delivery="Ship to School / Livraison à l’école","Ship to School",IF(delivery="Ship to home / Livraison à domicile","Ship to Home","")))</f>
        <v/>
      </c>
      <c r="E1" s="366"/>
      <c r="F1" s="367"/>
      <c r="G1" s="142"/>
    </row>
    <row r="2" spans="1:7" ht="16.5" thickBot="1" x14ac:dyDescent="0.3">
      <c r="A2" s="360" t="s">
        <v>12</v>
      </c>
      <c r="B2" s="361"/>
      <c r="C2" s="146" t="str">
        <f>IF(school_name="","",school_name)</f>
        <v/>
      </c>
      <c r="D2" s="263" t="s">
        <v>18</v>
      </c>
      <c r="E2" s="362" t="str">
        <f>IF(acct_num="","",acct_num)</f>
        <v/>
      </c>
      <c r="F2" s="362"/>
    </row>
    <row r="3" spans="1:7" ht="16.5" thickBot="1" x14ac:dyDescent="0.3">
      <c r="A3" s="363" t="s">
        <v>13</v>
      </c>
      <c r="B3" s="364"/>
      <c r="C3" s="147" t="str">
        <f>IF(chairperson="","",chairperson)</f>
        <v/>
      </c>
      <c r="D3" s="264" t="s">
        <v>106</v>
      </c>
      <c r="E3" s="207">
        <f>SUBTOTAL(9,E9:E1198)</f>
        <v>0</v>
      </c>
      <c r="F3" s="148" t="str">
        <f>final_due</f>
        <v/>
      </c>
    </row>
    <row r="4" spans="1:7" ht="17.649999999999999" customHeight="1" x14ac:dyDescent="0.35">
      <c r="A4" s="149"/>
      <c r="B4" s="197"/>
      <c r="C4" s="150"/>
      <c r="D4" s="265"/>
      <c r="E4" s="199"/>
      <c r="F4" s="151"/>
    </row>
    <row r="5" spans="1:7" ht="21" x14ac:dyDescent="0.35">
      <c r="A5" s="149"/>
      <c r="B5" s="197"/>
      <c r="C5" s="150" t="str">
        <f>IF(payment="Rewards Redemption / Utiliser les récompenses en produits","REWARDS REDEMPTION","")</f>
        <v/>
      </c>
      <c r="D5" s="265"/>
      <c r="E5" s="199"/>
      <c r="F5" s="151"/>
    </row>
    <row r="6" spans="1:7" x14ac:dyDescent="0.25">
      <c r="A6" s="152" t="s">
        <v>17</v>
      </c>
      <c r="B6" s="188" t="s">
        <v>16</v>
      </c>
      <c r="C6" s="153" t="s">
        <v>15</v>
      </c>
      <c r="D6" s="266" t="s">
        <v>0</v>
      </c>
      <c r="E6" s="206" t="s">
        <v>14</v>
      </c>
      <c r="F6" s="154" t="s">
        <v>54</v>
      </c>
    </row>
    <row r="7" spans="1:7" x14ac:dyDescent="0.25">
      <c r="A7" s="255" t="s">
        <v>1363</v>
      </c>
      <c r="B7" s="256" t="s">
        <v>1363</v>
      </c>
      <c r="C7" s="257" t="s">
        <v>1361</v>
      </c>
      <c r="D7" s="261" t="s">
        <v>945</v>
      </c>
      <c r="E7" s="258" t="str">
        <f>IF(VLOOKUP($B:$B,'F25 Warehouse Sale Product List'!$A:$F,6,FALSE)="","",VLOOKUP($B:$B,'F25 Warehouse Sale Product List'!$A:$F,6,FALSE))</f>
        <v/>
      </c>
      <c r="F7" s="259"/>
    </row>
    <row r="8" spans="1:7" x14ac:dyDescent="0.25">
      <c r="A8" s="260" t="s">
        <v>1364</v>
      </c>
      <c r="B8" s="256" t="s">
        <v>1364</v>
      </c>
      <c r="C8" s="257" t="s">
        <v>1362</v>
      </c>
      <c r="D8" s="261" t="s">
        <v>945</v>
      </c>
      <c r="E8" s="258" t="str">
        <f>IF(VLOOKUP($B:$B,'F25 Warehouse Sale Product List'!$A:$F,6,FALSE)="","",VLOOKUP($B:$B,'F25 Warehouse Sale Product List'!$A:$F,6,FALSE))</f>
        <v/>
      </c>
      <c r="F8" s="259"/>
    </row>
    <row r="9" spans="1:7" x14ac:dyDescent="0.25">
      <c r="A9" s="185">
        <v>22717699</v>
      </c>
      <c r="B9" s="189">
        <v>9781443189132</v>
      </c>
      <c r="C9" s="186" t="s">
        <v>866</v>
      </c>
      <c r="D9" s="210">
        <v>70110</v>
      </c>
      <c r="E9" s="208" t="str">
        <f>IF(VLOOKUP($B:$B,'F25 Warehouse Sale Product List'!$A:$F,6,FALSE)="","",VLOOKUP($B:$B,'F25 Warehouse Sale Product List'!$A:$F,6,FALSE))</f>
        <v/>
      </c>
      <c r="F9" s="187"/>
    </row>
    <row r="10" spans="1:7" x14ac:dyDescent="0.25">
      <c r="A10" s="185">
        <v>86645859</v>
      </c>
      <c r="B10" s="189">
        <v>9781443189644</v>
      </c>
      <c r="C10" s="186" t="s">
        <v>395</v>
      </c>
      <c r="D10" s="210">
        <v>70110</v>
      </c>
      <c r="E10" s="208" t="str">
        <f>IF(VLOOKUP($B:$B,'F25 Warehouse Sale Product List'!$A:$F,6,FALSE)="","",VLOOKUP($B:$B,'F25 Warehouse Sale Product List'!$A:$F,6,FALSE))</f>
        <v/>
      </c>
      <c r="F10" s="187"/>
    </row>
    <row r="11" spans="1:7" x14ac:dyDescent="0.25">
      <c r="A11" s="185">
        <v>3402097</v>
      </c>
      <c r="B11" s="189">
        <v>9781443170789</v>
      </c>
      <c r="C11" s="186" t="s">
        <v>897</v>
      </c>
      <c r="D11" s="210">
        <v>70110</v>
      </c>
      <c r="E11" s="208" t="str">
        <f>IF(VLOOKUP($B:$B,'F25 Warehouse Sale Product List'!$A:$F,6,FALSE)="","",VLOOKUP($B:$B,'F25 Warehouse Sale Product List'!$A:$F,6,FALSE))</f>
        <v/>
      </c>
      <c r="F11" s="187"/>
    </row>
    <row r="12" spans="1:7" x14ac:dyDescent="0.25">
      <c r="A12" s="185">
        <v>87386561</v>
      </c>
      <c r="B12" s="189">
        <v>9781443193511</v>
      </c>
      <c r="C12" s="186" t="s">
        <v>268</v>
      </c>
      <c r="D12" s="210">
        <v>70110</v>
      </c>
      <c r="E12" s="208" t="str">
        <f>IF(VLOOKUP($B:$B,'F25 Warehouse Sale Product List'!$A:$F,6,FALSE)="","",VLOOKUP($B:$B,'F25 Warehouse Sale Product List'!$A:$F,6,FALSE))</f>
        <v/>
      </c>
      <c r="F12" s="187"/>
    </row>
    <row r="13" spans="1:7" x14ac:dyDescent="0.25">
      <c r="A13" s="185">
        <v>67731563</v>
      </c>
      <c r="B13" s="189">
        <v>9781443195164</v>
      </c>
      <c r="C13" s="186" t="s">
        <v>403</v>
      </c>
      <c r="D13" s="210">
        <v>70110</v>
      </c>
      <c r="E13" s="208" t="str">
        <f>IF(VLOOKUP($B:$B,'F25 Warehouse Sale Product List'!$A:$F,6,FALSE)="","",VLOOKUP($B:$B,'F25 Warehouse Sale Product List'!$A:$F,6,FALSE))</f>
        <v/>
      </c>
      <c r="F13" s="187"/>
    </row>
    <row r="14" spans="1:7" x14ac:dyDescent="0.25">
      <c r="A14" s="185">
        <v>54878640</v>
      </c>
      <c r="B14" s="189">
        <v>9781443197168</v>
      </c>
      <c r="C14" s="186" t="s">
        <v>883</v>
      </c>
      <c r="D14" s="210">
        <v>70110</v>
      </c>
      <c r="E14" s="208" t="str">
        <f>IF(VLOOKUP($B:$B,'F25 Warehouse Sale Product List'!$A:$F,6,FALSE)="","",VLOOKUP($B:$B,'F25 Warehouse Sale Product List'!$A:$F,6,FALSE))</f>
        <v/>
      </c>
      <c r="F14" s="187"/>
    </row>
    <row r="15" spans="1:7" x14ac:dyDescent="0.25">
      <c r="A15" s="185">
        <v>85707243</v>
      </c>
      <c r="B15" s="189">
        <v>9781443195393</v>
      </c>
      <c r="C15" s="186" t="s">
        <v>270</v>
      </c>
      <c r="D15" s="210">
        <v>70110</v>
      </c>
      <c r="E15" s="208" t="str">
        <f>IF(VLOOKUP($B:$B,'F25 Warehouse Sale Product List'!$A:$F,6,FALSE)="","",VLOOKUP($B:$B,'F25 Warehouse Sale Product List'!$A:$F,6,FALSE))</f>
        <v/>
      </c>
      <c r="F15" s="187"/>
    </row>
    <row r="16" spans="1:7" x14ac:dyDescent="0.25">
      <c r="A16" s="185">
        <v>3611705</v>
      </c>
      <c r="B16" s="189">
        <v>9781443186254</v>
      </c>
      <c r="C16" s="186" t="s">
        <v>130</v>
      </c>
      <c r="D16" s="210">
        <v>70110</v>
      </c>
      <c r="E16" s="208" t="str">
        <f>IF(VLOOKUP($B:$B,'F25 Warehouse Sale Product List'!$A:$F,6,FALSE)="","",VLOOKUP($B:$B,'F25 Warehouse Sale Product List'!$A:$F,6,FALSE))</f>
        <v/>
      </c>
      <c r="F16" s="187"/>
    </row>
    <row r="17" spans="1:6" x14ac:dyDescent="0.25">
      <c r="A17" s="185">
        <v>3430270</v>
      </c>
      <c r="B17" s="189">
        <v>9781443176057</v>
      </c>
      <c r="C17" s="186" t="s">
        <v>482</v>
      </c>
      <c r="D17" s="210">
        <v>70110</v>
      </c>
      <c r="E17" s="208" t="str">
        <f>IF(VLOOKUP($B:$B,'F25 Warehouse Sale Product List'!$A:$F,6,FALSE)="","",VLOOKUP($B:$B,'F25 Warehouse Sale Product List'!$A:$F,6,FALSE))</f>
        <v/>
      </c>
      <c r="F17" s="187"/>
    </row>
    <row r="18" spans="1:6" x14ac:dyDescent="0.25">
      <c r="A18" s="185">
        <v>74826240</v>
      </c>
      <c r="B18" s="189">
        <v>9781803701998</v>
      </c>
      <c r="C18" s="186" t="s">
        <v>524</v>
      </c>
      <c r="D18" s="210">
        <v>70110</v>
      </c>
      <c r="E18" s="208" t="str">
        <f>IF(VLOOKUP($B:$B,'F25 Warehouse Sale Product List'!$A:$F,6,FALSE)="","",VLOOKUP($B:$B,'F25 Warehouse Sale Product List'!$A:$F,6,FALSE))</f>
        <v/>
      </c>
      <c r="F18" s="187"/>
    </row>
    <row r="19" spans="1:6" x14ac:dyDescent="0.25">
      <c r="A19" s="185">
        <v>63850532</v>
      </c>
      <c r="B19" s="189">
        <v>9781443194389</v>
      </c>
      <c r="C19" s="186" t="s">
        <v>276</v>
      </c>
      <c r="D19" s="210">
        <v>70110</v>
      </c>
      <c r="E19" s="208" t="str">
        <f>IF(VLOOKUP($B:$B,'F25 Warehouse Sale Product List'!$A:$F,6,FALSE)="","",VLOOKUP($B:$B,'F25 Warehouse Sale Product List'!$A:$F,6,FALSE))</f>
        <v/>
      </c>
      <c r="F19" s="187"/>
    </row>
    <row r="20" spans="1:6" x14ac:dyDescent="0.25">
      <c r="A20" s="185">
        <v>77716228</v>
      </c>
      <c r="B20" s="189">
        <v>9781803701493</v>
      </c>
      <c r="C20" s="186" t="s">
        <v>523</v>
      </c>
      <c r="D20" s="210">
        <v>70110</v>
      </c>
      <c r="E20" s="208" t="str">
        <f>IF(VLOOKUP($B:$B,'F25 Warehouse Sale Product List'!$A:$F,6,FALSE)="","",VLOOKUP($B:$B,'F25 Warehouse Sale Product List'!$A:$F,6,FALSE))</f>
        <v/>
      </c>
      <c r="F20" s="187"/>
    </row>
    <row r="21" spans="1:6" x14ac:dyDescent="0.25">
      <c r="A21" s="185">
        <v>3550333</v>
      </c>
      <c r="B21" s="189">
        <v>9781443181457</v>
      </c>
      <c r="C21" s="186" t="s">
        <v>909</v>
      </c>
      <c r="D21" s="210">
        <v>70110</v>
      </c>
      <c r="E21" s="208" t="str">
        <f>IF(VLOOKUP($B:$B,'F25 Warehouse Sale Product List'!$A:$F,6,FALSE)="","",VLOOKUP($B:$B,'F25 Warehouse Sale Product List'!$A:$F,6,FALSE))</f>
        <v/>
      </c>
      <c r="F21" s="187"/>
    </row>
    <row r="22" spans="1:6" x14ac:dyDescent="0.25">
      <c r="A22" s="185">
        <v>3606178</v>
      </c>
      <c r="B22" s="189">
        <v>9781443185899</v>
      </c>
      <c r="C22" s="186" t="s">
        <v>833</v>
      </c>
      <c r="D22" s="210">
        <v>70110</v>
      </c>
      <c r="E22" s="208" t="str">
        <f>IF(VLOOKUP($B:$B,'F25 Warehouse Sale Product List'!$A:$F,6,FALSE)="","",VLOOKUP($B:$B,'F25 Warehouse Sale Product List'!$A:$F,6,FALSE))</f>
        <v/>
      </c>
      <c r="F22" s="187"/>
    </row>
    <row r="23" spans="1:6" x14ac:dyDescent="0.25">
      <c r="A23" s="185">
        <v>37834042</v>
      </c>
      <c r="B23" s="189">
        <v>9781443194105</v>
      </c>
      <c r="C23" s="186" t="s">
        <v>283</v>
      </c>
      <c r="D23" s="210">
        <v>70110</v>
      </c>
      <c r="E23" s="208" t="str">
        <f>IF(VLOOKUP($B:$B,'F25 Warehouse Sale Product List'!$A:$F,6,FALSE)="","",VLOOKUP($B:$B,'F25 Warehouse Sale Product List'!$A:$F,6,FALSE))</f>
        <v/>
      </c>
      <c r="F23" s="187"/>
    </row>
    <row r="24" spans="1:6" x14ac:dyDescent="0.25">
      <c r="A24" s="185">
        <v>33840241</v>
      </c>
      <c r="B24" s="189">
        <v>9781443195348</v>
      </c>
      <c r="C24" s="186" t="s">
        <v>840</v>
      </c>
      <c r="D24" s="210">
        <v>70110</v>
      </c>
      <c r="E24" s="208" t="str">
        <f>IF(VLOOKUP($B:$B,'F25 Warehouse Sale Product List'!$A:$F,6,FALSE)="","",VLOOKUP($B:$B,'F25 Warehouse Sale Product List'!$A:$F,6,FALSE))</f>
        <v/>
      </c>
      <c r="F24" s="187"/>
    </row>
    <row r="25" spans="1:6" x14ac:dyDescent="0.25">
      <c r="A25" s="185">
        <v>59150369</v>
      </c>
      <c r="B25" s="189">
        <v>9781443193955</v>
      </c>
      <c r="C25" s="186" t="s">
        <v>278</v>
      </c>
      <c r="D25" s="210">
        <v>70110</v>
      </c>
      <c r="E25" s="208" t="str">
        <f>IF(VLOOKUP($B:$B,'F25 Warehouse Sale Product List'!$A:$F,6,FALSE)="","",VLOOKUP($B:$B,'F25 Warehouse Sale Product List'!$A:$F,6,FALSE))</f>
        <v/>
      </c>
      <c r="F25" s="187"/>
    </row>
    <row r="26" spans="1:6" x14ac:dyDescent="0.25">
      <c r="A26" s="185">
        <v>46410908</v>
      </c>
      <c r="B26" s="189">
        <v>9782896076222</v>
      </c>
      <c r="C26" s="186" t="s">
        <v>285</v>
      </c>
      <c r="D26" s="210">
        <v>70110</v>
      </c>
      <c r="E26" s="208" t="str">
        <f>IF(VLOOKUP($B:$B,'F25 Warehouse Sale Product List'!$A:$F,6,FALSE)="","",VLOOKUP($B:$B,'F25 Warehouse Sale Product List'!$A:$F,6,FALSE))</f>
        <v/>
      </c>
      <c r="F26" s="187"/>
    </row>
    <row r="27" spans="1:6" x14ac:dyDescent="0.25">
      <c r="A27" s="185">
        <v>87444619</v>
      </c>
      <c r="B27" s="189">
        <v>9781443197991</v>
      </c>
      <c r="C27" s="186" t="s">
        <v>796</v>
      </c>
      <c r="D27" s="196">
        <v>8128</v>
      </c>
      <c r="E27" s="208" t="str">
        <f>IF(VLOOKUP($B:$B,'F25 Warehouse Sale Product List'!$A:$F,6,FALSE)="","",VLOOKUP($B:$B,'F25 Warehouse Sale Product List'!$A:$F,6,FALSE))</f>
        <v/>
      </c>
      <c r="F27" s="187"/>
    </row>
    <row r="28" spans="1:6" x14ac:dyDescent="0.25">
      <c r="A28" s="185">
        <v>3249267</v>
      </c>
      <c r="B28" s="189">
        <v>9781443163361</v>
      </c>
      <c r="C28" s="186" t="s">
        <v>1241</v>
      </c>
      <c r="D28" s="196">
        <v>8128</v>
      </c>
      <c r="E28" s="208" t="str">
        <f>IF(VLOOKUP($B:$B,'F25 Warehouse Sale Product List'!$A:$F,6,FALSE)="","",VLOOKUP($B:$B,'F25 Warehouse Sale Product List'!$A:$F,6,FALSE))</f>
        <v/>
      </c>
      <c r="F28" s="187"/>
    </row>
    <row r="29" spans="1:6" x14ac:dyDescent="0.25">
      <c r="A29" s="185">
        <v>37702309</v>
      </c>
      <c r="B29" s="189">
        <v>9781443187992</v>
      </c>
      <c r="C29" s="186" t="s">
        <v>793</v>
      </c>
      <c r="D29" s="196">
        <v>8128</v>
      </c>
      <c r="E29" s="208" t="str">
        <f>IF(VLOOKUP($B:$B,'F25 Warehouse Sale Product List'!$A:$F,6,FALSE)="","",VLOOKUP($B:$B,'F25 Warehouse Sale Product List'!$A:$F,6,FALSE))</f>
        <v/>
      </c>
      <c r="F29" s="187"/>
    </row>
    <row r="30" spans="1:6" x14ac:dyDescent="0.25">
      <c r="A30" s="185">
        <v>83839234</v>
      </c>
      <c r="B30" s="189">
        <v>9781443189385</v>
      </c>
      <c r="C30" s="186" t="s">
        <v>785</v>
      </c>
      <c r="D30" s="196">
        <v>8128</v>
      </c>
      <c r="E30" s="208" t="str">
        <f>IF(VLOOKUP($B:$B,'F25 Warehouse Sale Product List'!$A:$F,6,FALSE)="","",VLOOKUP($B:$B,'F25 Warehouse Sale Product List'!$A:$F,6,FALSE))</f>
        <v/>
      </c>
      <c r="F30" s="187"/>
    </row>
    <row r="31" spans="1:6" x14ac:dyDescent="0.25">
      <c r="A31" s="185">
        <v>37927540</v>
      </c>
      <c r="B31" s="189">
        <v>9781443191029</v>
      </c>
      <c r="C31" s="186" t="s">
        <v>906</v>
      </c>
      <c r="D31" s="196">
        <v>8128</v>
      </c>
      <c r="E31" s="208" t="str">
        <f>IF(VLOOKUP($B:$B,'F25 Warehouse Sale Product List'!$A:$F,6,FALSE)="","",VLOOKUP($B:$B,'F25 Warehouse Sale Product List'!$A:$F,6,FALSE))</f>
        <v/>
      </c>
      <c r="F31" s="187"/>
    </row>
    <row r="32" spans="1:6" x14ac:dyDescent="0.25">
      <c r="A32" s="185">
        <v>77467303</v>
      </c>
      <c r="B32" s="189">
        <v>9781039701687</v>
      </c>
      <c r="C32" s="186" t="s">
        <v>792</v>
      </c>
      <c r="D32" s="196">
        <v>8128</v>
      </c>
      <c r="E32" s="208" t="str">
        <f>IF(VLOOKUP($B:$B,'F25 Warehouse Sale Product List'!$A:$F,6,FALSE)="","",VLOOKUP($B:$B,'F25 Warehouse Sale Product List'!$A:$F,6,FALSE))</f>
        <v/>
      </c>
      <c r="F32" s="187"/>
    </row>
    <row r="33" spans="1:6" x14ac:dyDescent="0.25">
      <c r="A33" s="185">
        <v>21185214</v>
      </c>
      <c r="B33" s="189">
        <v>9781039701878</v>
      </c>
      <c r="C33" s="186" t="s">
        <v>905</v>
      </c>
      <c r="D33" s="196">
        <v>8128</v>
      </c>
      <c r="E33" s="208" t="str">
        <f>IF(VLOOKUP($B:$B,'F25 Warehouse Sale Product List'!$A:$F,6,FALSE)="","",VLOOKUP($B:$B,'F25 Warehouse Sale Product List'!$A:$F,6,FALSE))</f>
        <v/>
      </c>
      <c r="F33" s="187"/>
    </row>
    <row r="34" spans="1:6" x14ac:dyDescent="0.25">
      <c r="A34" s="185">
        <v>95957419</v>
      </c>
      <c r="B34" s="189">
        <v>9781039701595</v>
      </c>
      <c r="C34" s="186" t="s">
        <v>907</v>
      </c>
      <c r="D34" s="196">
        <v>8128</v>
      </c>
      <c r="E34" s="208" t="str">
        <f>IF(VLOOKUP($B:$B,'F25 Warehouse Sale Product List'!$A:$F,6,FALSE)="","",VLOOKUP($B:$B,'F25 Warehouse Sale Product List'!$A:$F,6,FALSE))</f>
        <v/>
      </c>
      <c r="F34" s="187"/>
    </row>
    <row r="35" spans="1:6" x14ac:dyDescent="0.25">
      <c r="A35" s="185">
        <v>76893609</v>
      </c>
      <c r="B35" s="189">
        <v>9781039705227</v>
      </c>
      <c r="C35" s="186" t="s">
        <v>1240</v>
      </c>
      <c r="D35" s="196">
        <v>8128</v>
      </c>
      <c r="E35" s="208" t="str">
        <f>IF(VLOOKUP($B:$B,'F25 Warehouse Sale Product List'!$A:$F,6,FALSE)="","",VLOOKUP($B:$B,'F25 Warehouse Sale Product List'!$A:$F,6,FALSE))</f>
        <v/>
      </c>
      <c r="F35" s="187"/>
    </row>
    <row r="36" spans="1:6" x14ac:dyDescent="0.25">
      <c r="A36" s="185">
        <v>83820477</v>
      </c>
      <c r="B36" s="189">
        <v>9781039704572</v>
      </c>
      <c r="C36" s="186" t="s">
        <v>849</v>
      </c>
      <c r="D36" s="196">
        <v>8128</v>
      </c>
      <c r="E36" s="208" t="str">
        <f>IF(VLOOKUP($B:$B,'F25 Warehouse Sale Product List'!$A:$F,6,FALSE)="","",VLOOKUP($B:$B,'F25 Warehouse Sale Product List'!$A:$F,6,FALSE))</f>
        <v/>
      </c>
      <c r="F36" s="187"/>
    </row>
    <row r="37" spans="1:6" x14ac:dyDescent="0.25">
      <c r="A37" s="185">
        <v>62101566</v>
      </c>
      <c r="B37" s="189">
        <v>9781039701724</v>
      </c>
      <c r="C37" s="186" t="s">
        <v>795</v>
      </c>
      <c r="D37" s="196">
        <v>8128</v>
      </c>
      <c r="E37" s="208" t="str">
        <f>IF(VLOOKUP($B:$B,'F25 Warehouse Sale Product List'!$A:$F,6,FALSE)="","",VLOOKUP($B:$B,'F25 Warehouse Sale Product List'!$A:$F,6,FALSE))</f>
        <v/>
      </c>
      <c r="F37" s="187"/>
    </row>
    <row r="38" spans="1:6" x14ac:dyDescent="0.25">
      <c r="A38" s="185">
        <v>70481563</v>
      </c>
      <c r="B38" s="189">
        <v>9781039701250</v>
      </c>
      <c r="C38" s="186" t="s">
        <v>803</v>
      </c>
      <c r="D38" s="196">
        <v>8128</v>
      </c>
      <c r="E38" s="208" t="str">
        <f>IF(VLOOKUP($B:$B,'F25 Warehouse Sale Product List'!$A:$F,6,FALSE)="","",VLOOKUP($B:$B,'F25 Warehouse Sale Product List'!$A:$F,6,FALSE))</f>
        <v/>
      </c>
      <c r="F38" s="187"/>
    </row>
    <row r="39" spans="1:6" x14ac:dyDescent="0.25">
      <c r="A39" s="185">
        <v>66331104</v>
      </c>
      <c r="B39" s="189">
        <v>9781039706019</v>
      </c>
      <c r="C39" s="186" t="s">
        <v>1239</v>
      </c>
      <c r="D39" s="196">
        <v>8128</v>
      </c>
      <c r="E39" s="208" t="str">
        <f>IF(VLOOKUP($B:$B,'F25 Warehouse Sale Product List'!$A:$F,6,FALSE)="","",VLOOKUP($B:$B,'F25 Warehouse Sale Product List'!$A:$F,6,FALSE))</f>
        <v/>
      </c>
      <c r="F39" s="187"/>
    </row>
    <row r="40" spans="1:6" x14ac:dyDescent="0.25">
      <c r="A40" s="185">
        <v>92804926</v>
      </c>
      <c r="B40" s="189">
        <v>9781039704268</v>
      </c>
      <c r="C40" s="186" t="s">
        <v>1238</v>
      </c>
      <c r="D40" s="196">
        <v>8128</v>
      </c>
      <c r="E40" s="208" t="str">
        <f>IF(VLOOKUP($B:$B,'F25 Warehouse Sale Product List'!$A:$F,6,FALSE)="","",VLOOKUP($B:$B,'F25 Warehouse Sale Product List'!$A:$F,6,FALSE))</f>
        <v/>
      </c>
      <c r="F40" s="187"/>
    </row>
    <row r="41" spans="1:6" x14ac:dyDescent="0.25">
      <c r="A41" s="185">
        <v>31792998</v>
      </c>
      <c r="B41" s="189">
        <v>9781039708082</v>
      </c>
      <c r="C41" s="186" t="s">
        <v>1237</v>
      </c>
      <c r="D41" s="196">
        <v>8128</v>
      </c>
      <c r="E41" s="208" t="str">
        <f>IF(VLOOKUP($B:$B,'F25 Warehouse Sale Product List'!$A:$F,6,FALSE)="","",VLOOKUP($B:$B,'F25 Warehouse Sale Product List'!$A:$F,6,FALSE))</f>
        <v/>
      </c>
      <c r="F41" s="187"/>
    </row>
    <row r="42" spans="1:6" x14ac:dyDescent="0.25">
      <c r="A42" s="185">
        <v>41424419</v>
      </c>
      <c r="B42" s="189">
        <v>9781039701939</v>
      </c>
      <c r="C42" s="186" t="s">
        <v>804</v>
      </c>
      <c r="D42" s="196">
        <v>8128</v>
      </c>
      <c r="E42" s="208" t="str">
        <f>IF(VLOOKUP($B:$B,'F25 Warehouse Sale Product List'!$A:$F,6,FALSE)="","",VLOOKUP($B:$B,'F25 Warehouse Sale Product List'!$A:$F,6,FALSE))</f>
        <v/>
      </c>
      <c r="F42" s="187"/>
    </row>
    <row r="43" spans="1:6" x14ac:dyDescent="0.25">
      <c r="A43" s="185">
        <v>25224937</v>
      </c>
      <c r="B43" s="189">
        <v>9781039709874</v>
      </c>
      <c r="C43" s="186" t="s">
        <v>1252</v>
      </c>
      <c r="D43" s="196">
        <v>8127</v>
      </c>
      <c r="E43" s="208" t="str">
        <f>IF(VLOOKUP($B:$B,'F25 Warehouse Sale Product List'!$A:$F,6,FALSE)="","",VLOOKUP($B:$B,'F25 Warehouse Sale Product List'!$A:$F,6,FALSE))</f>
        <v/>
      </c>
      <c r="F43" s="187"/>
    </row>
    <row r="44" spans="1:6" x14ac:dyDescent="0.25">
      <c r="A44" s="185">
        <v>2288175</v>
      </c>
      <c r="B44" s="189">
        <v>9781443111584</v>
      </c>
      <c r="C44" s="186" t="s">
        <v>496</v>
      </c>
      <c r="D44" s="196">
        <v>8127</v>
      </c>
      <c r="E44" s="208" t="str">
        <f>IF(VLOOKUP($B:$B,'F25 Warehouse Sale Product List'!$A:$F,6,FALSE)="","",VLOOKUP($B:$B,'F25 Warehouse Sale Product List'!$A:$F,6,FALSE))</f>
        <v/>
      </c>
      <c r="F44" s="187"/>
    </row>
    <row r="45" spans="1:6" x14ac:dyDescent="0.25">
      <c r="A45" s="185">
        <v>34943654</v>
      </c>
      <c r="B45" s="189">
        <v>9781443193887</v>
      </c>
      <c r="C45" s="186" t="s">
        <v>806</v>
      </c>
      <c r="D45" s="196">
        <v>8127</v>
      </c>
      <c r="E45" s="208" t="str">
        <f>IF(VLOOKUP($B:$B,'F25 Warehouse Sale Product List'!$A:$F,6,FALSE)="","",VLOOKUP($B:$B,'F25 Warehouse Sale Product List'!$A:$F,6,FALSE))</f>
        <v/>
      </c>
      <c r="F45" s="187"/>
    </row>
    <row r="46" spans="1:6" x14ac:dyDescent="0.25">
      <c r="A46" s="185">
        <v>97013010</v>
      </c>
      <c r="B46" s="189">
        <v>9781443198790</v>
      </c>
      <c r="C46" s="186" t="s">
        <v>898</v>
      </c>
      <c r="D46" s="196">
        <v>8127</v>
      </c>
      <c r="E46" s="208" t="str">
        <f>IF(VLOOKUP($B:$B,'F25 Warehouse Sale Product List'!$A:$F,6,FALSE)="","",VLOOKUP($B:$B,'F25 Warehouse Sale Product List'!$A:$F,6,FALSE))</f>
        <v/>
      </c>
      <c r="F46" s="187"/>
    </row>
    <row r="47" spans="1:6" x14ac:dyDescent="0.25">
      <c r="A47" s="185">
        <v>60313945</v>
      </c>
      <c r="B47" s="189">
        <v>9781443194358</v>
      </c>
      <c r="C47" s="186" t="s">
        <v>397</v>
      </c>
      <c r="D47" s="196">
        <v>8127</v>
      </c>
      <c r="E47" s="208" t="str">
        <f>IF(VLOOKUP($B:$B,'F25 Warehouse Sale Product List'!$A:$F,6,FALSE)="","",VLOOKUP($B:$B,'F25 Warehouse Sale Product List'!$A:$F,6,FALSE))</f>
        <v/>
      </c>
      <c r="F47" s="187"/>
    </row>
    <row r="48" spans="1:6" x14ac:dyDescent="0.25">
      <c r="A48" s="185">
        <v>67294449</v>
      </c>
      <c r="B48" s="189">
        <v>9781443198776</v>
      </c>
      <c r="C48" s="186" t="s">
        <v>902</v>
      </c>
      <c r="D48" s="196">
        <v>8127</v>
      </c>
      <c r="E48" s="208" t="str">
        <f>IF(VLOOKUP($B:$B,'F25 Warehouse Sale Product List'!$A:$F,6,FALSE)="","",VLOOKUP($B:$B,'F25 Warehouse Sale Product List'!$A:$F,6,FALSE))</f>
        <v/>
      </c>
      <c r="F48" s="187"/>
    </row>
    <row r="49" spans="1:6" x14ac:dyDescent="0.25">
      <c r="A49" s="185">
        <v>56650082</v>
      </c>
      <c r="B49" s="189">
        <v>9781443199414</v>
      </c>
      <c r="C49" s="186" t="s">
        <v>1249</v>
      </c>
      <c r="D49" s="196">
        <v>8127</v>
      </c>
      <c r="E49" s="208" t="str">
        <f>IF(VLOOKUP($B:$B,'F25 Warehouse Sale Product List'!$A:$F,6,FALSE)="","",VLOOKUP($B:$B,'F25 Warehouse Sale Product List'!$A:$F,6,FALSE))</f>
        <v/>
      </c>
      <c r="F49" s="187"/>
    </row>
    <row r="50" spans="1:6" x14ac:dyDescent="0.25">
      <c r="A50" s="185">
        <v>48633537</v>
      </c>
      <c r="B50" s="189">
        <v>9781039704305</v>
      </c>
      <c r="C50" s="186" t="s">
        <v>1246</v>
      </c>
      <c r="D50" s="196">
        <v>8127</v>
      </c>
      <c r="E50" s="208" t="str">
        <f>IF(VLOOKUP($B:$B,'F25 Warehouse Sale Product List'!$A:$F,6,FALSE)="","",VLOOKUP($B:$B,'F25 Warehouse Sale Product List'!$A:$F,6,FALSE))</f>
        <v/>
      </c>
      <c r="F50" s="187"/>
    </row>
    <row r="51" spans="1:6" x14ac:dyDescent="0.25">
      <c r="A51" s="185">
        <v>71390408</v>
      </c>
      <c r="B51" s="189">
        <v>9781039703377</v>
      </c>
      <c r="C51" s="186" t="s">
        <v>1245</v>
      </c>
      <c r="D51" s="196">
        <v>8127</v>
      </c>
      <c r="E51" s="208" t="str">
        <f>IF(VLOOKUP($B:$B,'F25 Warehouse Sale Product List'!$A:$F,6,FALSE)="","",VLOOKUP($B:$B,'F25 Warehouse Sale Product List'!$A:$F,6,FALSE))</f>
        <v/>
      </c>
      <c r="F51" s="187"/>
    </row>
    <row r="52" spans="1:6" x14ac:dyDescent="0.25">
      <c r="A52" s="185">
        <v>15673578</v>
      </c>
      <c r="B52" s="189">
        <v>9782764368428</v>
      </c>
      <c r="C52" s="186" t="s">
        <v>1244</v>
      </c>
      <c r="D52" s="196">
        <v>8127</v>
      </c>
      <c r="E52" s="208" t="str">
        <f>IF(VLOOKUP($B:$B,'F25 Warehouse Sale Product List'!$A:$F,6,FALSE)="","",VLOOKUP($B:$B,'F25 Warehouse Sale Product List'!$A:$F,6,FALSE))</f>
        <v/>
      </c>
      <c r="F52" s="187"/>
    </row>
    <row r="53" spans="1:6" x14ac:dyDescent="0.25">
      <c r="A53" s="185">
        <v>22169537</v>
      </c>
      <c r="B53" s="189">
        <v>9781039709348</v>
      </c>
      <c r="C53" s="186" t="s">
        <v>1243</v>
      </c>
      <c r="D53" s="196">
        <v>8127</v>
      </c>
      <c r="E53" s="208" t="str">
        <f>IF(VLOOKUP($B:$B,'F25 Warehouse Sale Product List'!$A:$F,6,FALSE)="","",VLOOKUP($B:$B,'F25 Warehouse Sale Product List'!$A:$F,6,FALSE))</f>
        <v/>
      </c>
      <c r="F53" s="187"/>
    </row>
    <row r="54" spans="1:6" x14ac:dyDescent="0.25">
      <c r="A54" s="185">
        <v>67264729</v>
      </c>
      <c r="B54" s="189">
        <v>9781039701533</v>
      </c>
      <c r="C54" s="186" t="s">
        <v>815</v>
      </c>
      <c r="D54" s="196">
        <v>8127</v>
      </c>
      <c r="E54" s="208" t="str">
        <f>IF(VLOOKUP($B:$B,'F25 Warehouse Sale Product List'!$A:$F,6,FALSE)="","",VLOOKUP($B:$B,'F25 Warehouse Sale Product List'!$A:$F,6,FALSE))</f>
        <v/>
      </c>
      <c r="F54" s="187"/>
    </row>
    <row r="55" spans="1:6" x14ac:dyDescent="0.25">
      <c r="A55" s="185">
        <v>96575198</v>
      </c>
      <c r="B55" s="189">
        <v>9781039709850</v>
      </c>
      <c r="C55" s="186" t="s">
        <v>1248</v>
      </c>
      <c r="D55" s="196">
        <v>8127</v>
      </c>
      <c r="E55" s="208" t="str">
        <f>IF(VLOOKUP($B:$B,'F25 Warehouse Sale Product List'!$A:$F,6,FALSE)="","",VLOOKUP($B:$B,'F25 Warehouse Sale Product List'!$A:$F,6,FALSE))</f>
        <v/>
      </c>
      <c r="F55" s="187"/>
    </row>
    <row r="56" spans="1:6" x14ac:dyDescent="0.25">
      <c r="A56" s="185">
        <v>22209577</v>
      </c>
      <c r="B56" s="189">
        <v>9781039701670</v>
      </c>
      <c r="C56" s="186" t="s">
        <v>1251</v>
      </c>
      <c r="D56" s="196">
        <v>8127</v>
      </c>
      <c r="E56" s="208" t="str">
        <f>IF(VLOOKUP($B:$B,'F25 Warehouse Sale Product List'!$A:$F,6,FALSE)="","",VLOOKUP($B:$B,'F25 Warehouse Sale Product List'!$A:$F,6,FALSE))</f>
        <v/>
      </c>
      <c r="F56" s="187"/>
    </row>
    <row r="57" spans="1:6" x14ac:dyDescent="0.25">
      <c r="A57" s="185">
        <v>23898437</v>
      </c>
      <c r="B57" s="189">
        <v>9781039711426</v>
      </c>
      <c r="C57" s="186" t="s">
        <v>1250</v>
      </c>
      <c r="D57" s="196">
        <v>8127</v>
      </c>
      <c r="E57" s="208" t="str">
        <f>IF(VLOOKUP($B:$B,'F25 Warehouse Sale Product List'!$A:$F,6,FALSE)="","",VLOOKUP($B:$B,'F25 Warehouse Sale Product List'!$A:$F,6,FALSE))</f>
        <v/>
      </c>
      <c r="F57" s="187"/>
    </row>
    <row r="58" spans="1:6" x14ac:dyDescent="0.25">
      <c r="A58" s="185">
        <v>32319234</v>
      </c>
      <c r="B58" s="189">
        <v>9782764453759</v>
      </c>
      <c r="C58" s="186" t="s">
        <v>1247</v>
      </c>
      <c r="D58" s="196">
        <v>8127</v>
      </c>
      <c r="E58" s="208" t="str">
        <f>IF(VLOOKUP($B:$B,'F25 Warehouse Sale Product List'!$A:$F,6,FALSE)="","",VLOOKUP($B:$B,'F25 Warehouse Sale Product List'!$A:$F,6,FALSE))</f>
        <v/>
      </c>
      <c r="F58" s="187"/>
    </row>
    <row r="59" spans="1:6" x14ac:dyDescent="0.25">
      <c r="A59" s="185">
        <v>69095406</v>
      </c>
      <c r="B59" s="189">
        <v>9781443198127</v>
      </c>
      <c r="C59" s="186" t="s">
        <v>1242</v>
      </c>
      <c r="D59" s="196">
        <v>8127</v>
      </c>
      <c r="E59" s="208" t="str">
        <f>IF(VLOOKUP($B:$B,'F25 Warehouse Sale Product List'!$A:$F,6,FALSE)="","",VLOOKUP($B:$B,'F25 Warehouse Sale Product List'!$A:$F,6,FALSE))</f>
        <v/>
      </c>
      <c r="F59" s="187"/>
    </row>
    <row r="60" spans="1:6" x14ac:dyDescent="0.25">
      <c r="A60" s="185">
        <v>2945056</v>
      </c>
      <c r="B60" s="189">
        <v>9781443149624</v>
      </c>
      <c r="C60" s="186" t="s">
        <v>774</v>
      </c>
      <c r="D60" s="196">
        <v>8126</v>
      </c>
      <c r="E60" s="208" t="str">
        <f>IF(VLOOKUP($B:$B,'F25 Warehouse Sale Product List'!$A:$F,6,FALSE)="","",VLOOKUP($B:$B,'F25 Warehouse Sale Product List'!$A:$F,6,FALSE))</f>
        <v/>
      </c>
      <c r="F60" s="187"/>
    </row>
    <row r="61" spans="1:6" x14ac:dyDescent="0.25">
      <c r="A61" s="185">
        <v>73687291</v>
      </c>
      <c r="B61" s="189">
        <v>9781039700772</v>
      </c>
      <c r="C61" s="186" t="s">
        <v>903</v>
      </c>
      <c r="D61" s="196">
        <v>8126</v>
      </c>
      <c r="E61" s="208" t="str">
        <f>IF(VLOOKUP($B:$B,'F25 Warehouse Sale Product List'!$A:$F,6,FALSE)="","",VLOOKUP($B:$B,'F25 Warehouse Sale Product List'!$A:$F,6,FALSE))</f>
        <v/>
      </c>
      <c r="F61" s="187"/>
    </row>
    <row r="62" spans="1:6" x14ac:dyDescent="0.25">
      <c r="A62" s="185">
        <v>3532943</v>
      </c>
      <c r="B62" s="189">
        <v>9781443180801</v>
      </c>
      <c r="C62" s="186" t="s">
        <v>1253</v>
      </c>
      <c r="D62" s="196">
        <v>8126</v>
      </c>
      <c r="E62" s="208" t="str">
        <f>IF(VLOOKUP($B:$B,'F25 Warehouse Sale Product List'!$A:$F,6,FALSE)="","",VLOOKUP($B:$B,'F25 Warehouse Sale Product List'!$A:$F,6,FALSE))</f>
        <v/>
      </c>
      <c r="F62" s="187"/>
    </row>
    <row r="63" spans="1:6" x14ac:dyDescent="0.25">
      <c r="A63" s="185">
        <v>64224715</v>
      </c>
      <c r="B63" s="189">
        <v>9781039704404</v>
      </c>
      <c r="C63" s="186" t="s">
        <v>1254</v>
      </c>
      <c r="D63" s="196">
        <v>8126</v>
      </c>
      <c r="E63" s="208" t="str">
        <f>IF(VLOOKUP($B:$B,'F25 Warehouse Sale Product List'!$A:$F,6,FALSE)="","",VLOOKUP($B:$B,'F25 Warehouse Sale Product List'!$A:$F,6,FALSE))</f>
        <v/>
      </c>
      <c r="F63" s="187"/>
    </row>
    <row r="64" spans="1:6" x14ac:dyDescent="0.25">
      <c r="A64" s="185">
        <v>80053724</v>
      </c>
      <c r="B64" s="189">
        <v>9781773883236</v>
      </c>
      <c r="C64" s="186" t="s">
        <v>859</v>
      </c>
      <c r="D64" s="196">
        <v>8118</v>
      </c>
      <c r="E64" s="208" t="str">
        <f>IF(VLOOKUP($B:$B,'F25 Warehouse Sale Product List'!$A:$F,6,FALSE)="","",VLOOKUP($B:$B,'F25 Warehouse Sale Product List'!$A:$F,6,FALSE))</f>
        <v/>
      </c>
      <c r="F64" s="187"/>
    </row>
    <row r="65" spans="1:6" x14ac:dyDescent="0.25">
      <c r="A65" s="185">
        <v>86818985</v>
      </c>
      <c r="B65" s="189">
        <v>9781039706729</v>
      </c>
      <c r="C65" s="186" t="s">
        <v>1256</v>
      </c>
      <c r="D65" s="196">
        <v>8118</v>
      </c>
      <c r="E65" s="208" t="str">
        <f>IF(VLOOKUP($B:$B,'F25 Warehouse Sale Product List'!$A:$F,6,FALSE)="","",VLOOKUP($B:$B,'F25 Warehouse Sale Product List'!$A:$F,6,FALSE))</f>
        <v/>
      </c>
      <c r="F65" s="187"/>
    </row>
    <row r="66" spans="1:6" x14ac:dyDescent="0.25">
      <c r="A66" s="185">
        <v>43341349</v>
      </c>
      <c r="B66" s="189">
        <v>9781039701434</v>
      </c>
      <c r="C66" s="186" t="s">
        <v>1259</v>
      </c>
      <c r="D66" s="196">
        <v>8118</v>
      </c>
      <c r="E66" s="208" t="str">
        <f>IF(VLOOKUP($B:$B,'F25 Warehouse Sale Product List'!$A:$F,6,FALSE)="","",VLOOKUP($B:$B,'F25 Warehouse Sale Product List'!$A:$F,6,FALSE))</f>
        <v/>
      </c>
      <c r="F66" s="187"/>
    </row>
    <row r="67" spans="1:6" x14ac:dyDescent="0.25">
      <c r="A67" s="185">
        <v>55115471</v>
      </c>
      <c r="B67" s="189">
        <v>9781039707443</v>
      </c>
      <c r="C67" s="186" t="s">
        <v>1258</v>
      </c>
      <c r="D67" s="196">
        <v>8118</v>
      </c>
      <c r="E67" s="208" t="str">
        <f>IF(VLOOKUP($B:$B,'F25 Warehouse Sale Product List'!$A:$F,6,FALSE)="","",VLOOKUP($B:$B,'F25 Warehouse Sale Product List'!$A:$F,6,FALSE))</f>
        <v/>
      </c>
      <c r="F67" s="187"/>
    </row>
    <row r="68" spans="1:6" x14ac:dyDescent="0.25">
      <c r="A68" s="185">
        <v>12455069</v>
      </c>
      <c r="B68" s="189">
        <v>9781805313243</v>
      </c>
      <c r="C68" s="186" t="s">
        <v>814</v>
      </c>
      <c r="D68" s="196">
        <v>8118</v>
      </c>
      <c r="E68" s="208" t="str">
        <f>IF(VLOOKUP($B:$B,'F25 Warehouse Sale Product List'!$A:$F,6,FALSE)="","",VLOOKUP($B:$B,'F25 Warehouse Sale Product List'!$A:$F,6,FALSE))</f>
        <v/>
      </c>
      <c r="F68" s="187"/>
    </row>
    <row r="69" spans="1:6" x14ac:dyDescent="0.25">
      <c r="A69" s="185">
        <v>64742034</v>
      </c>
      <c r="B69" s="189">
        <v>9781039700604</v>
      </c>
      <c r="C69" s="186" t="s">
        <v>896</v>
      </c>
      <c r="D69" s="196">
        <v>8118</v>
      </c>
      <c r="E69" s="208" t="str">
        <f>IF(VLOOKUP($B:$B,'F25 Warehouse Sale Product List'!$A:$F,6,FALSE)="","",VLOOKUP($B:$B,'F25 Warehouse Sale Product List'!$A:$F,6,FALSE))</f>
        <v/>
      </c>
      <c r="F69" s="187"/>
    </row>
    <row r="70" spans="1:6" x14ac:dyDescent="0.25">
      <c r="A70" s="185">
        <v>3075555</v>
      </c>
      <c r="B70" s="189">
        <v>9781443151344</v>
      </c>
      <c r="C70" s="186" t="s">
        <v>1255</v>
      </c>
      <c r="D70" s="196">
        <v>8118</v>
      </c>
      <c r="E70" s="208" t="str">
        <f>IF(VLOOKUP($B:$B,'F25 Warehouse Sale Product List'!$A:$F,6,FALSE)="","",VLOOKUP($B:$B,'F25 Warehouse Sale Product List'!$A:$F,6,FALSE))</f>
        <v/>
      </c>
      <c r="F70" s="187"/>
    </row>
    <row r="71" spans="1:6" x14ac:dyDescent="0.25">
      <c r="A71" s="185">
        <v>3275402</v>
      </c>
      <c r="B71" s="189">
        <v>9781443168175</v>
      </c>
      <c r="C71" s="186" t="s">
        <v>895</v>
      </c>
      <c r="D71" s="196">
        <v>8118</v>
      </c>
      <c r="E71" s="208" t="str">
        <f>IF(VLOOKUP($B:$B,'F25 Warehouse Sale Product List'!$A:$F,6,FALSE)="","",VLOOKUP($B:$B,'F25 Warehouse Sale Product List'!$A:$F,6,FALSE))</f>
        <v/>
      </c>
      <c r="F71" s="187"/>
    </row>
    <row r="72" spans="1:6" x14ac:dyDescent="0.25">
      <c r="A72" s="185">
        <v>95908816</v>
      </c>
      <c r="B72" s="189">
        <v>9782898530531</v>
      </c>
      <c r="C72" s="186" t="s">
        <v>1260</v>
      </c>
      <c r="D72" s="196">
        <v>8118</v>
      </c>
      <c r="E72" s="208" t="str">
        <f>IF(VLOOKUP($B:$B,'F25 Warehouse Sale Product List'!$A:$F,6,FALSE)="","",VLOOKUP($B:$B,'F25 Warehouse Sale Product List'!$A:$F,6,FALSE))</f>
        <v/>
      </c>
      <c r="F72" s="187"/>
    </row>
    <row r="73" spans="1:6" x14ac:dyDescent="0.25">
      <c r="A73" s="185">
        <v>26771665</v>
      </c>
      <c r="B73" s="189">
        <v>9782896704613</v>
      </c>
      <c r="C73" s="186" t="s">
        <v>776</v>
      </c>
      <c r="D73" s="196">
        <v>8118</v>
      </c>
      <c r="E73" s="208" t="str">
        <f>IF(VLOOKUP($B:$B,'F25 Warehouse Sale Product List'!$A:$F,6,FALSE)="","",VLOOKUP($B:$B,'F25 Warehouse Sale Product List'!$A:$F,6,FALSE))</f>
        <v/>
      </c>
      <c r="F73" s="187"/>
    </row>
    <row r="74" spans="1:6" x14ac:dyDescent="0.25">
      <c r="A74" s="185">
        <v>36878767</v>
      </c>
      <c r="B74" s="189">
        <v>9781805072621</v>
      </c>
      <c r="C74" s="186" t="s">
        <v>1257</v>
      </c>
      <c r="D74" s="196">
        <v>8118</v>
      </c>
      <c r="E74" s="208" t="str">
        <f>IF(VLOOKUP($B:$B,'F25 Warehouse Sale Product List'!$A:$F,6,FALSE)="","",VLOOKUP($B:$B,'F25 Warehouse Sale Product List'!$A:$F,6,FALSE))</f>
        <v/>
      </c>
      <c r="F74" s="187"/>
    </row>
    <row r="75" spans="1:6" x14ac:dyDescent="0.25">
      <c r="A75" s="185">
        <v>83993044</v>
      </c>
      <c r="B75" s="189">
        <v>9781443191524</v>
      </c>
      <c r="C75" s="186" t="s">
        <v>817</v>
      </c>
      <c r="D75" s="196">
        <v>8117</v>
      </c>
      <c r="E75" s="208" t="str">
        <f>IF(VLOOKUP($B:$B,'F25 Warehouse Sale Product List'!$A:$F,6,FALSE)="","",VLOOKUP($B:$B,'F25 Warehouse Sale Product List'!$A:$F,6,FALSE))</f>
        <v/>
      </c>
      <c r="F75" s="187"/>
    </row>
    <row r="76" spans="1:6" x14ac:dyDescent="0.25">
      <c r="A76" s="185">
        <v>3203536</v>
      </c>
      <c r="B76" s="189">
        <v>9781443164085</v>
      </c>
      <c r="C76" s="186" t="s">
        <v>808</v>
      </c>
      <c r="D76" s="196">
        <v>8117</v>
      </c>
      <c r="E76" s="208" t="str">
        <f>IF(VLOOKUP($B:$B,'F25 Warehouse Sale Product List'!$A:$F,6,FALSE)="","",VLOOKUP($B:$B,'F25 Warehouse Sale Product List'!$A:$F,6,FALSE))</f>
        <v/>
      </c>
      <c r="F76" s="187"/>
    </row>
    <row r="77" spans="1:6" x14ac:dyDescent="0.25">
      <c r="A77" s="185">
        <v>65336279</v>
      </c>
      <c r="B77" s="189">
        <v>9781039709379</v>
      </c>
      <c r="C77" s="186" t="s">
        <v>1267</v>
      </c>
      <c r="D77" s="196">
        <v>8117</v>
      </c>
      <c r="E77" s="208" t="str">
        <f>IF(VLOOKUP($B:$B,'F25 Warehouse Sale Product List'!$A:$F,6,FALSE)="","",VLOOKUP($B:$B,'F25 Warehouse Sale Product List'!$A:$F,6,FALSE))</f>
        <v/>
      </c>
      <c r="F77" s="187"/>
    </row>
    <row r="78" spans="1:6" x14ac:dyDescent="0.25">
      <c r="A78" s="185">
        <v>41529036</v>
      </c>
      <c r="B78" s="189">
        <v>9781443187138</v>
      </c>
      <c r="C78" s="186" t="s">
        <v>813</v>
      </c>
      <c r="D78" s="196">
        <v>8117</v>
      </c>
      <c r="E78" s="208" t="str">
        <f>IF(VLOOKUP($B:$B,'F25 Warehouse Sale Product List'!$A:$F,6,FALSE)="","",VLOOKUP($B:$B,'F25 Warehouse Sale Product List'!$A:$F,6,FALSE))</f>
        <v/>
      </c>
      <c r="F78" s="187"/>
    </row>
    <row r="79" spans="1:6" x14ac:dyDescent="0.25">
      <c r="A79" s="185">
        <v>3521483</v>
      </c>
      <c r="B79" s="189">
        <v>9781443180542</v>
      </c>
      <c r="C79" s="186" t="s">
        <v>1265</v>
      </c>
      <c r="D79" s="196">
        <v>8117</v>
      </c>
      <c r="E79" s="208" t="str">
        <f>IF(VLOOKUP($B:$B,'F25 Warehouse Sale Product List'!$A:$F,6,FALSE)="","",VLOOKUP($B:$B,'F25 Warehouse Sale Product List'!$A:$F,6,FALSE))</f>
        <v/>
      </c>
      <c r="F79" s="187"/>
    </row>
    <row r="80" spans="1:6" x14ac:dyDescent="0.25">
      <c r="A80" s="185">
        <v>57380818</v>
      </c>
      <c r="B80" s="189">
        <v>9782897518547</v>
      </c>
      <c r="C80" s="186" t="s">
        <v>1264</v>
      </c>
      <c r="D80" s="196">
        <v>8117</v>
      </c>
      <c r="E80" s="208" t="str">
        <f>IF(VLOOKUP($B:$B,'F25 Warehouse Sale Product List'!$A:$F,6,FALSE)="","",VLOOKUP($B:$B,'F25 Warehouse Sale Product List'!$A:$F,6,FALSE))</f>
        <v/>
      </c>
      <c r="F80" s="187"/>
    </row>
    <row r="81" spans="1:6" x14ac:dyDescent="0.25">
      <c r="A81" s="185">
        <v>78236235</v>
      </c>
      <c r="B81" s="189">
        <v>9781443199179</v>
      </c>
      <c r="C81" s="186" t="s">
        <v>1263</v>
      </c>
      <c r="D81" s="196">
        <v>8117</v>
      </c>
      <c r="E81" s="208" t="str">
        <f>IF(VLOOKUP($B:$B,'F25 Warehouse Sale Product List'!$A:$F,6,FALSE)="","",VLOOKUP($B:$B,'F25 Warehouse Sale Product List'!$A:$F,6,FALSE))</f>
        <v/>
      </c>
      <c r="F81" s="187"/>
    </row>
    <row r="82" spans="1:6" x14ac:dyDescent="0.25">
      <c r="A82" s="185">
        <v>3227247</v>
      </c>
      <c r="B82" s="189">
        <v>9781443164580</v>
      </c>
      <c r="C82" s="186" t="s">
        <v>1261</v>
      </c>
      <c r="D82" s="196">
        <v>8117</v>
      </c>
      <c r="E82" s="208" t="str">
        <f>IF(VLOOKUP($B:$B,'F25 Warehouse Sale Product List'!$A:$F,6,FALSE)="","",VLOOKUP($B:$B,'F25 Warehouse Sale Product List'!$A:$F,6,FALSE))</f>
        <v/>
      </c>
      <c r="F82" s="187"/>
    </row>
    <row r="83" spans="1:6" x14ac:dyDescent="0.25">
      <c r="A83" s="185">
        <v>15017232</v>
      </c>
      <c r="B83" s="189">
        <v>9781443195799</v>
      </c>
      <c r="C83" s="186" t="s">
        <v>816</v>
      </c>
      <c r="D83" s="196">
        <v>8117</v>
      </c>
      <c r="E83" s="208" t="str">
        <f>IF(VLOOKUP($B:$B,'F25 Warehouse Sale Product List'!$A:$F,6,FALSE)="","",VLOOKUP($B:$B,'F25 Warehouse Sale Product List'!$A:$F,6,FALSE))</f>
        <v/>
      </c>
      <c r="F83" s="187"/>
    </row>
    <row r="84" spans="1:6" x14ac:dyDescent="0.25">
      <c r="A84" s="185">
        <v>48485044</v>
      </c>
      <c r="B84" s="189">
        <v>9781039701281</v>
      </c>
      <c r="C84" s="186" t="s">
        <v>891</v>
      </c>
      <c r="D84" s="196">
        <v>8117</v>
      </c>
      <c r="E84" s="208" t="str">
        <f>IF(VLOOKUP($B:$B,'F25 Warehouse Sale Product List'!$A:$F,6,FALSE)="","",VLOOKUP($B:$B,'F25 Warehouse Sale Product List'!$A:$F,6,FALSE))</f>
        <v/>
      </c>
      <c r="F84" s="187"/>
    </row>
    <row r="85" spans="1:6" x14ac:dyDescent="0.25">
      <c r="A85" s="185">
        <v>64205417</v>
      </c>
      <c r="B85" s="189">
        <v>9781039705548</v>
      </c>
      <c r="C85" s="186" t="s">
        <v>1268</v>
      </c>
      <c r="D85" s="196">
        <v>8117</v>
      </c>
      <c r="E85" s="208" t="str">
        <f>IF(VLOOKUP($B:$B,'F25 Warehouse Sale Product List'!$A:$F,6,FALSE)="","",VLOOKUP($B:$B,'F25 Warehouse Sale Product List'!$A:$F,6,FALSE))</f>
        <v/>
      </c>
      <c r="F85" s="187"/>
    </row>
    <row r="86" spans="1:6" x14ac:dyDescent="0.25">
      <c r="A86" s="185">
        <v>89616188</v>
      </c>
      <c r="B86" s="189">
        <v>9781039704398</v>
      </c>
      <c r="C86" s="186" t="s">
        <v>1266</v>
      </c>
      <c r="D86" s="196">
        <v>8117</v>
      </c>
      <c r="E86" s="208" t="str">
        <f>IF(VLOOKUP($B:$B,'F25 Warehouse Sale Product List'!$A:$F,6,FALSE)="","",VLOOKUP($B:$B,'F25 Warehouse Sale Product List'!$A:$F,6,FALSE))</f>
        <v/>
      </c>
      <c r="F86" s="187"/>
    </row>
    <row r="87" spans="1:6" x14ac:dyDescent="0.25">
      <c r="A87" s="185">
        <v>87477209</v>
      </c>
      <c r="B87" s="189">
        <v>9781039708624</v>
      </c>
      <c r="C87" s="186" t="s">
        <v>1262</v>
      </c>
      <c r="D87" s="196">
        <v>8117</v>
      </c>
      <c r="E87" s="208" t="str">
        <f>IF(VLOOKUP($B:$B,'F25 Warehouse Sale Product List'!$A:$F,6,FALSE)="","",VLOOKUP($B:$B,'F25 Warehouse Sale Product List'!$A:$F,6,FALSE))</f>
        <v/>
      </c>
      <c r="F87" s="187"/>
    </row>
    <row r="88" spans="1:6" x14ac:dyDescent="0.25">
      <c r="A88" s="185">
        <v>80618612</v>
      </c>
      <c r="B88" s="189">
        <v>9781039702370</v>
      </c>
      <c r="C88" s="186" t="s">
        <v>852</v>
      </c>
      <c r="D88" s="196">
        <v>8117</v>
      </c>
      <c r="E88" s="208" t="str">
        <f>IF(VLOOKUP($B:$B,'F25 Warehouse Sale Product List'!$A:$F,6,FALSE)="","",VLOOKUP($B:$B,'F25 Warehouse Sale Product List'!$A:$F,6,FALSE))</f>
        <v/>
      </c>
      <c r="F88" s="187"/>
    </row>
    <row r="89" spans="1:6" x14ac:dyDescent="0.25">
      <c r="A89" s="185">
        <v>1262782</v>
      </c>
      <c r="B89" s="189">
        <v>9780439961257</v>
      </c>
      <c r="C89" s="186" t="s">
        <v>514</v>
      </c>
      <c r="D89" s="196">
        <v>8116</v>
      </c>
      <c r="E89" s="208" t="str">
        <f>IF(VLOOKUP($B:$B,'F25 Warehouse Sale Product List'!$A:$F,6,FALSE)="","",VLOOKUP($B:$B,'F25 Warehouse Sale Product List'!$A:$F,6,FALSE))</f>
        <v/>
      </c>
      <c r="F89" s="187"/>
    </row>
    <row r="90" spans="1:6" x14ac:dyDescent="0.25">
      <c r="A90" s="185">
        <v>40219211</v>
      </c>
      <c r="B90" s="189">
        <v>9781443189941</v>
      </c>
      <c r="C90" s="186" t="s">
        <v>491</v>
      </c>
      <c r="D90" s="196">
        <v>8116</v>
      </c>
      <c r="E90" s="208" t="str">
        <f>IF(VLOOKUP($B:$B,'F25 Warehouse Sale Product List'!$A:$F,6,FALSE)="","",VLOOKUP($B:$B,'F25 Warehouse Sale Product List'!$A:$F,6,FALSE))</f>
        <v/>
      </c>
      <c r="F90" s="187"/>
    </row>
    <row r="91" spans="1:6" x14ac:dyDescent="0.25">
      <c r="A91" s="185">
        <v>71148193</v>
      </c>
      <c r="B91" s="189">
        <v>9781443190077</v>
      </c>
      <c r="C91" s="186" t="s">
        <v>274</v>
      </c>
      <c r="D91" s="196">
        <v>8116</v>
      </c>
      <c r="E91" s="208" t="str">
        <f>IF(VLOOKUP($B:$B,'F25 Warehouse Sale Product List'!$A:$F,6,FALSE)="","",VLOOKUP($B:$B,'F25 Warehouse Sale Product List'!$A:$F,6,FALSE))</f>
        <v/>
      </c>
      <c r="F91" s="187"/>
    </row>
    <row r="92" spans="1:6" x14ac:dyDescent="0.25">
      <c r="A92" s="185">
        <v>56321687</v>
      </c>
      <c r="B92" s="189">
        <v>9781443198172</v>
      </c>
      <c r="C92" s="186" t="s">
        <v>888</v>
      </c>
      <c r="D92" s="196">
        <v>8116</v>
      </c>
      <c r="E92" s="208" t="str">
        <f>IF(VLOOKUP($B:$B,'F25 Warehouse Sale Product List'!$A:$F,6,FALSE)="","",VLOOKUP($B:$B,'F25 Warehouse Sale Product List'!$A:$F,6,FALSE))</f>
        <v/>
      </c>
      <c r="F92" s="187"/>
    </row>
    <row r="93" spans="1:6" x14ac:dyDescent="0.25">
      <c r="A93" s="185">
        <v>51666493</v>
      </c>
      <c r="B93" s="189">
        <v>9781443199728</v>
      </c>
      <c r="C93" s="186" t="s">
        <v>889</v>
      </c>
      <c r="D93" s="196">
        <v>8116</v>
      </c>
      <c r="E93" s="208" t="str">
        <f>IF(VLOOKUP($B:$B,'F25 Warehouse Sale Product List'!$A:$F,6,FALSE)="","",VLOOKUP($B:$B,'F25 Warehouse Sale Product List'!$A:$F,6,FALSE))</f>
        <v/>
      </c>
      <c r="F93" s="187"/>
    </row>
    <row r="94" spans="1:6" x14ac:dyDescent="0.25">
      <c r="A94" s="185">
        <v>3072577</v>
      </c>
      <c r="B94" s="189">
        <v>9781443146180</v>
      </c>
      <c r="C94" s="186" t="s">
        <v>797</v>
      </c>
      <c r="D94" s="196">
        <v>8116</v>
      </c>
      <c r="E94" s="208" t="str">
        <f>IF(VLOOKUP($B:$B,'F25 Warehouse Sale Product List'!$A:$F,6,FALSE)="","",VLOOKUP($B:$B,'F25 Warehouse Sale Product List'!$A:$F,6,FALSE))</f>
        <v/>
      </c>
      <c r="F94" s="187"/>
    </row>
    <row r="95" spans="1:6" x14ac:dyDescent="0.25">
      <c r="A95" s="185">
        <v>61757752</v>
      </c>
      <c r="B95" s="189">
        <v>9781039700727</v>
      </c>
      <c r="C95" s="186" t="s">
        <v>494</v>
      </c>
      <c r="D95" s="196">
        <v>8116</v>
      </c>
      <c r="E95" s="208" t="str">
        <f>IF(VLOOKUP($B:$B,'F25 Warehouse Sale Product List'!$A:$F,6,FALSE)="","",VLOOKUP($B:$B,'F25 Warehouse Sale Product List'!$A:$F,6,FALSE))</f>
        <v/>
      </c>
      <c r="F95" s="187"/>
    </row>
    <row r="96" spans="1:6" x14ac:dyDescent="0.25">
      <c r="A96" s="185">
        <v>92406032</v>
      </c>
      <c r="B96" s="189">
        <v>9781039703506</v>
      </c>
      <c r="C96" s="186" t="s">
        <v>890</v>
      </c>
      <c r="D96" s="196">
        <v>8116</v>
      </c>
      <c r="E96" s="208" t="str">
        <f>IF(VLOOKUP($B:$B,'F25 Warehouse Sale Product List'!$A:$F,6,FALSE)="","",VLOOKUP($B:$B,'F25 Warehouse Sale Product List'!$A:$F,6,FALSE))</f>
        <v/>
      </c>
      <c r="F96" s="187"/>
    </row>
    <row r="97" spans="1:6" x14ac:dyDescent="0.25">
      <c r="A97" s="185">
        <v>24959447</v>
      </c>
      <c r="B97" s="189">
        <v>9781039704176</v>
      </c>
      <c r="C97" s="186" t="s">
        <v>1271</v>
      </c>
      <c r="D97" s="196">
        <v>8108</v>
      </c>
      <c r="E97" s="208" t="str">
        <f>IF(VLOOKUP($B:$B,'F25 Warehouse Sale Product List'!$A:$F,6,FALSE)="","",VLOOKUP($B:$B,'F25 Warehouse Sale Product List'!$A:$F,6,FALSE))</f>
        <v/>
      </c>
      <c r="F97" s="187"/>
    </row>
    <row r="98" spans="1:6" x14ac:dyDescent="0.25">
      <c r="A98" s="185">
        <v>10146869</v>
      </c>
      <c r="B98" s="189">
        <v>9781443198967</v>
      </c>
      <c r="C98" s="186" t="s">
        <v>784</v>
      </c>
      <c r="D98" s="196">
        <v>8108</v>
      </c>
      <c r="E98" s="208" t="str">
        <f>IF(VLOOKUP($B:$B,'F25 Warehouse Sale Product List'!$A:$F,6,FALSE)="","",VLOOKUP($B:$B,'F25 Warehouse Sale Product List'!$A:$F,6,FALSE))</f>
        <v/>
      </c>
      <c r="F98" s="187"/>
    </row>
    <row r="99" spans="1:6" x14ac:dyDescent="0.25">
      <c r="A99" s="185">
        <v>3580306</v>
      </c>
      <c r="B99" s="189">
        <v>9781443185073</v>
      </c>
      <c r="C99" s="186" t="s">
        <v>279</v>
      </c>
      <c r="D99" s="196">
        <v>8108</v>
      </c>
      <c r="E99" s="208" t="str">
        <f>IF(VLOOKUP($B:$B,'F25 Warehouse Sale Product List'!$A:$F,6,FALSE)="","",VLOOKUP($B:$B,'F25 Warehouse Sale Product List'!$A:$F,6,FALSE))</f>
        <v/>
      </c>
      <c r="F99" s="187"/>
    </row>
    <row r="100" spans="1:6" x14ac:dyDescent="0.25">
      <c r="A100" s="185">
        <v>88515824</v>
      </c>
      <c r="B100" s="189">
        <v>9781039705159</v>
      </c>
      <c r="C100" s="186" t="s">
        <v>1270</v>
      </c>
      <c r="D100" s="196">
        <v>8108</v>
      </c>
      <c r="E100" s="208" t="str">
        <f>IF(VLOOKUP($B:$B,'F25 Warehouse Sale Product List'!$A:$F,6,FALSE)="","",VLOOKUP($B:$B,'F25 Warehouse Sale Product List'!$A:$F,6,FALSE))</f>
        <v/>
      </c>
      <c r="F100" s="187"/>
    </row>
    <row r="101" spans="1:6" x14ac:dyDescent="0.25">
      <c r="A101" s="185">
        <v>88535893</v>
      </c>
      <c r="B101" s="189">
        <v>9781039703841</v>
      </c>
      <c r="C101" s="186" t="s">
        <v>1273</v>
      </c>
      <c r="D101" s="196">
        <v>8108</v>
      </c>
      <c r="E101" s="208" t="str">
        <f>IF(VLOOKUP($B:$B,'F25 Warehouse Sale Product List'!$A:$F,6,FALSE)="","",VLOOKUP($B:$B,'F25 Warehouse Sale Product List'!$A:$F,6,FALSE))</f>
        <v/>
      </c>
      <c r="F101" s="187"/>
    </row>
    <row r="102" spans="1:6" x14ac:dyDescent="0.25">
      <c r="A102" s="185">
        <v>87838743</v>
      </c>
      <c r="B102" s="189">
        <v>9781039700833</v>
      </c>
      <c r="C102" s="186" t="s">
        <v>881</v>
      </c>
      <c r="D102" s="196">
        <v>8108</v>
      </c>
      <c r="E102" s="208" t="str">
        <f>IF(VLOOKUP($B:$B,'F25 Warehouse Sale Product List'!$A:$F,6,FALSE)="","",VLOOKUP($B:$B,'F25 Warehouse Sale Product List'!$A:$F,6,FALSE))</f>
        <v/>
      </c>
      <c r="F102" s="187"/>
    </row>
    <row r="103" spans="1:6" x14ac:dyDescent="0.25">
      <c r="A103" s="185">
        <v>3286384</v>
      </c>
      <c r="B103" s="189">
        <v>9781443168564</v>
      </c>
      <c r="C103" s="186" t="s">
        <v>834</v>
      </c>
      <c r="D103" s="196">
        <v>8108</v>
      </c>
      <c r="E103" s="208" t="str">
        <f>IF(VLOOKUP($B:$B,'F25 Warehouse Sale Product List'!$A:$F,6,FALSE)="","",VLOOKUP($B:$B,'F25 Warehouse Sale Product List'!$A:$F,6,FALSE))</f>
        <v/>
      </c>
      <c r="F103" s="187"/>
    </row>
    <row r="104" spans="1:6" x14ac:dyDescent="0.25">
      <c r="A104" s="185">
        <v>59442823</v>
      </c>
      <c r="B104" s="189">
        <v>9781039709331</v>
      </c>
      <c r="C104" s="186" t="s">
        <v>1269</v>
      </c>
      <c r="D104" s="196">
        <v>8108</v>
      </c>
      <c r="E104" s="208" t="str">
        <f>IF(VLOOKUP($B:$B,'F25 Warehouse Sale Product List'!$A:$F,6,FALSE)="","",VLOOKUP($B:$B,'F25 Warehouse Sale Product List'!$A:$F,6,FALSE))</f>
        <v/>
      </c>
      <c r="F104" s="187"/>
    </row>
    <row r="105" spans="1:6" x14ac:dyDescent="0.25">
      <c r="A105" s="185">
        <v>16475304</v>
      </c>
      <c r="B105" s="189">
        <v>9781039710504</v>
      </c>
      <c r="C105" s="186" t="s">
        <v>1272</v>
      </c>
      <c r="D105" s="196">
        <v>8108</v>
      </c>
      <c r="E105" s="208" t="str">
        <f>IF(VLOOKUP($B:$B,'F25 Warehouse Sale Product List'!$A:$F,6,FALSE)="","",VLOOKUP($B:$B,'F25 Warehouse Sale Product List'!$A:$F,6,FALSE))</f>
        <v/>
      </c>
      <c r="F105" s="187"/>
    </row>
    <row r="106" spans="1:6" x14ac:dyDescent="0.25">
      <c r="A106" s="185">
        <v>28236929</v>
      </c>
      <c r="B106" s="189">
        <v>9781443190749</v>
      </c>
      <c r="C106" s="186" t="s">
        <v>876</v>
      </c>
      <c r="D106" s="196">
        <v>8107</v>
      </c>
      <c r="E106" s="208" t="str">
        <f>IF(VLOOKUP($B:$B,'F25 Warehouse Sale Product List'!$A:$F,6,FALSE)="","",VLOOKUP($B:$B,'F25 Warehouse Sale Product List'!$A:$F,6,FALSE))</f>
        <v/>
      </c>
      <c r="F106" s="187"/>
    </row>
    <row r="107" spans="1:6" x14ac:dyDescent="0.25">
      <c r="A107" s="185">
        <v>3553428</v>
      </c>
      <c r="B107" s="189">
        <v>9781443181440</v>
      </c>
      <c r="C107" s="186" t="s">
        <v>525</v>
      </c>
      <c r="D107" s="196">
        <v>8107</v>
      </c>
      <c r="E107" s="208" t="str">
        <f>IF(VLOOKUP($B:$B,'F25 Warehouse Sale Product List'!$A:$F,6,FALSE)="","",VLOOKUP($B:$B,'F25 Warehouse Sale Product List'!$A:$F,6,FALSE))</f>
        <v/>
      </c>
      <c r="F107" s="187"/>
    </row>
    <row r="108" spans="1:6" x14ac:dyDescent="0.25">
      <c r="A108" s="185">
        <v>12670516</v>
      </c>
      <c r="B108" s="189">
        <v>9781443195324</v>
      </c>
      <c r="C108" s="186" t="s">
        <v>880</v>
      </c>
      <c r="D108" s="196">
        <v>8107</v>
      </c>
      <c r="E108" s="208" t="str">
        <f>IF(VLOOKUP($B:$B,'F25 Warehouse Sale Product List'!$A:$F,6,FALSE)="","",VLOOKUP($B:$B,'F25 Warehouse Sale Product List'!$A:$F,6,FALSE))</f>
        <v/>
      </c>
      <c r="F108" s="187"/>
    </row>
    <row r="109" spans="1:6" x14ac:dyDescent="0.25">
      <c r="A109" s="185">
        <v>45298839</v>
      </c>
      <c r="B109" s="189">
        <v>9781443192736</v>
      </c>
      <c r="C109" s="186" t="s">
        <v>875</v>
      </c>
      <c r="D109" s="196">
        <v>8107</v>
      </c>
      <c r="E109" s="208" t="str">
        <f>IF(VLOOKUP($B:$B,'F25 Warehouse Sale Product List'!$A:$F,6,FALSE)="","",VLOOKUP($B:$B,'F25 Warehouse Sale Product List'!$A:$F,6,FALSE))</f>
        <v/>
      </c>
      <c r="F109" s="187"/>
    </row>
    <row r="110" spans="1:6" x14ac:dyDescent="0.25">
      <c r="A110" s="185">
        <v>40400280</v>
      </c>
      <c r="B110" s="189">
        <v>9781039704107</v>
      </c>
      <c r="C110" s="186" t="s">
        <v>879</v>
      </c>
      <c r="D110" s="196">
        <v>8107</v>
      </c>
      <c r="E110" s="208" t="str">
        <f>IF(VLOOKUP($B:$B,'F25 Warehouse Sale Product List'!$A:$F,6,FALSE)="","",VLOOKUP($B:$B,'F25 Warehouse Sale Product List'!$A:$F,6,FALSE))</f>
        <v/>
      </c>
      <c r="F110" s="187"/>
    </row>
    <row r="111" spans="1:6" x14ac:dyDescent="0.25">
      <c r="A111" s="185">
        <v>43527503</v>
      </c>
      <c r="B111" s="189">
        <v>9781443197014</v>
      </c>
      <c r="C111" s="186" t="s">
        <v>1274</v>
      </c>
      <c r="D111" s="196">
        <v>8107</v>
      </c>
      <c r="E111" s="208" t="str">
        <f>IF(VLOOKUP($B:$B,'F25 Warehouse Sale Product List'!$A:$F,6,FALSE)="","",VLOOKUP($B:$B,'F25 Warehouse Sale Product List'!$A:$F,6,FALSE))</f>
        <v/>
      </c>
      <c r="F111" s="187"/>
    </row>
    <row r="112" spans="1:6" x14ac:dyDescent="0.25">
      <c r="A112" s="185">
        <v>90889323</v>
      </c>
      <c r="B112" s="189">
        <v>9781039703537</v>
      </c>
      <c r="C112" s="186" t="s">
        <v>871</v>
      </c>
      <c r="D112" s="196">
        <v>8106</v>
      </c>
      <c r="E112" s="208" t="str">
        <f>IF(VLOOKUP($B:$B,'F25 Warehouse Sale Product List'!$A:$F,6,FALSE)="","",VLOOKUP($B:$B,'F25 Warehouse Sale Product List'!$A:$F,6,FALSE))</f>
        <v/>
      </c>
      <c r="F112" s="187"/>
    </row>
    <row r="113" spans="1:6" x14ac:dyDescent="0.25">
      <c r="A113" s="185">
        <v>43560177</v>
      </c>
      <c r="B113" s="189">
        <v>9781039700765</v>
      </c>
      <c r="C113" s="186" t="s">
        <v>831</v>
      </c>
      <c r="D113" s="196">
        <v>8106</v>
      </c>
      <c r="E113" s="208" t="str">
        <f>IF(VLOOKUP($B:$B,'F25 Warehouse Sale Product List'!$A:$F,6,FALSE)="","",VLOOKUP($B:$B,'F25 Warehouse Sale Product List'!$A:$F,6,FALSE))</f>
        <v/>
      </c>
      <c r="F113" s="187"/>
    </row>
    <row r="114" spans="1:6" x14ac:dyDescent="0.25">
      <c r="A114" s="185">
        <v>3423762</v>
      </c>
      <c r="B114" s="189">
        <v>9781443174954</v>
      </c>
      <c r="C114" s="186" t="s">
        <v>1275</v>
      </c>
      <c r="D114" s="196">
        <v>8106</v>
      </c>
      <c r="E114" s="208" t="str">
        <f>IF(VLOOKUP($B:$B,'F25 Warehouse Sale Product List'!$A:$F,6,FALSE)="","",VLOOKUP($B:$B,'F25 Warehouse Sale Product List'!$A:$F,6,FALSE))</f>
        <v/>
      </c>
      <c r="F114" s="187"/>
    </row>
    <row r="115" spans="1:6" x14ac:dyDescent="0.25">
      <c r="A115" s="185">
        <v>71204916</v>
      </c>
      <c r="B115" s="189">
        <v>9781039705166</v>
      </c>
      <c r="C115" s="186" t="s">
        <v>874</v>
      </c>
      <c r="D115" s="196">
        <v>8106</v>
      </c>
      <c r="E115" s="208" t="str">
        <f>IF(VLOOKUP($B:$B,'F25 Warehouse Sale Product List'!$A:$F,6,FALSE)="","",VLOOKUP($B:$B,'F25 Warehouse Sale Product List'!$A:$F,6,FALSE))</f>
        <v/>
      </c>
      <c r="F115" s="187"/>
    </row>
    <row r="116" spans="1:6" x14ac:dyDescent="0.25">
      <c r="A116" s="185">
        <v>48721554</v>
      </c>
      <c r="B116" s="189">
        <v>9781039705142</v>
      </c>
      <c r="C116" s="186" t="s">
        <v>878</v>
      </c>
      <c r="D116" s="196">
        <v>8106</v>
      </c>
      <c r="E116" s="208" t="str">
        <f>IF(VLOOKUP($B:$B,'F25 Warehouse Sale Product List'!$A:$F,6,FALSE)="","",VLOOKUP($B:$B,'F25 Warehouse Sale Product List'!$A:$F,6,FALSE))</f>
        <v/>
      </c>
      <c r="F116" s="187"/>
    </row>
    <row r="117" spans="1:6" x14ac:dyDescent="0.25">
      <c r="A117" s="185">
        <v>37848568</v>
      </c>
      <c r="B117" s="189">
        <v>9781443190756</v>
      </c>
      <c r="C117" s="186" t="s">
        <v>882</v>
      </c>
      <c r="D117" s="196">
        <v>8106</v>
      </c>
      <c r="E117" s="208" t="str">
        <f>IF(VLOOKUP($B:$B,'F25 Warehouse Sale Product List'!$A:$F,6,FALSE)="","",VLOOKUP($B:$B,'F25 Warehouse Sale Product List'!$A:$F,6,FALSE))</f>
        <v/>
      </c>
      <c r="F117" s="187"/>
    </row>
    <row r="118" spans="1:6" x14ac:dyDescent="0.25">
      <c r="A118" s="185">
        <v>3608132</v>
      </c>
      <c r="B118" s="189">
        <v>9781443185837</v>
      </c>
      <c r="C118" s="186" t="s">
        <v>899</v>
      </c>
      <c r="D118" s="196">
        <v>8058</v>
      </c>
      <c r="E118" s="208" t="str">
        <f>IF(VLOOKUP($B:$B,'F25 Warehouse Sale Product List'!$A:$F,6,FALSE)="","",VLOOKUP($B:$B,'F25 Warehouse Sale Product List'!$A:$F,6,FALSE))</f>
        <v/>
      </c>
      <c r="F118" s="187"/>
    </row>
    <row r="119" spans="1:6" x14ac:dyDescent="0.25">
      <c r="A119" s="185">
        <v>83330592</v>
      </c>
      <c r="B119" s="189">
        <v>9782897519650</v>
      </c>
      <c r="C119" s="186" t="s">
        <v>1277</v>
      </c>
      <c r="D119" s="196">
        <v>8058</v>
      </c>
      <c r="E119" s="208" t="str">
        <f>IF(VLOOKUP($B:$B,'F25 Warehouse Sale Product List'!$A:$F,6,FALSE)="","",VLOOKUP($B:$B,'F25 Warehouse Sale Product List'!$A:$F,6,FALSE))</f>
        <v/>
      </c>
      <c r="F119" s="187"/>
    </row>
    <row r="120" spans="1:6" x14ac:dyDescent="0.25">
      <c r="A120" s="185">
        <v>60472184</v>
      </c>
      <c r="B120" s="189">
        <v>9781039702905</v>
      </c>
      <c r="C120" s="186" t="s">
        <v>772</v>
      </c>
      <c r="D120" s="196">
        <v>8058</v>
      </c>
      <c r="E120" s="208" t="str">
        <f>IF(VLOOKUP($B:$B,'F25 Warehouse Sale Product List'!$A:$F,6,FALSE)="","",VLOOKUP($B:$B,'F25 Warehouse Sale Product List'!$A:$F,6,FALSE))</f>
        <v/>
      </c>
      <c r="F120" s="187"/>
    </row>
    <row r="121" spans="1:6" x14ac:dyDescent="0.25">
      <c r="A121" s="185">
        <v>28539881</v>
      </c>
      <c r="B121" s="189">
        <v>9781443192743</v>
      </c>
      <c r="C121" s="186" t="s">
        <v>854</v>
      </c>
      <c r="D121" s="196">
        <v>8058</v>
      </c>
      <c r="E121" s="208" t="str">
        <f>IF(VLOOKUP($B:$B,'F25 Warehouse Sale Product List'!$A:$F,6,FALSE)="","",VLOOKUP($B:$B,'F25 Warehouse Sale Product List'!$A:$F,6,FALSE))</f>
        <v/>
      </c>
      <c r="F121" s="187"/>
    </row>
    <row r="122" spans="1:6" x14ac:dyDescent="0.25">
      <c r="A122" s="185">
        <v>18804913</v>
      </c>
      <c r="B122" s="189">
        <v>9781039710511</v>
      </c>
      <c r="C122" s="186" t="s">
        <v>1276</v>
      </c>
      <c r="D122" s="196">
        <v>8058</v>
      </c>
      <c r="E122" s="208" t="str">
        <f>IF(VLOOKUP($B:$B,'F25 Warehouse Sale Product List'!$A:$F,6,FALSE)="","",VLOOKUP($B:$B,'F25 Warehouse Sale Product List'!$A:$F,6,FALSE))</f>
        <v/>
      </c>
      <c r="F122" s="187"/>
    </row>
    <row r="123" spans="1:6" x14ac:dyDescent="0.25">
      <c r="A123" s="185">
        <v>3437028</v>
      </c>
      <c r="B123" s="189">
        <v>9781443176422</v>
      </c>
      <c r="C123" s="186" t="s">
        <v>503</v>
      </c>
      <c r="D123" s="196">
        <v>8058</v>
      </c>
      <c r="E123" s="208" t="str">
        <f>IF(VLOOKUP($B:$B,'F25 Warehouse Sale Product List'!$A:$F,6,FALSE)="","",VLOOKUP($B:$B,'F25 Warehouse Sale Product List'!$A:$F,6,FALSE))</f>
        <v/>
      </c>
      <c r="F123" s="187"/>
    </row>
    <row r="124" spans="1:6" x14ac:dyDescent="0.25">
      <c r="A124" s="185">
        <v>60912540</v>
      </c>
      <c r="B124" s="189">
        <v>9781443196482</v>
      </c>
      <c r="C124" s="186" t="s">
        <v>535</v>
      </c>
      <c r="D124" s="196">
        <v>8058</v>
      </c>
      <c r="E124" s="208" t="str">
        <f>IF(VLOOKUP($B:$B,'F25 Warehouse Sale Product List'!$A:$F,6,FALSE)="","",VLOOKUP($B:$B,'F25 Warehouse Sale Product List'!$A:$F,6,FALSE))</f>
        <v/>
      </c>
      <c r="F124" s="187"/>
    </row>
    <row r="125" spans="1:6" x14ac:dyDescent="0.25">
      <c r="A125" s="185">
        <v>64302076</v>
      </c>
      <c r="B125" s="189">
        <v>9781443197694</v>
      </c>
      <c r="C125" s="186" t="s">
        <v>296</v>
      </c>
      <c r="D125" s="196">
        <v>8058</v>
      </c>
      <c r="E125" s="208" t="str">
        <f>IF(VLOOKUP($B:$B,'F25 Warehouse Sale Product List'!$A:$F,6,FALSE)="","",VLOOKUP($B:$B,'F25 Warehouse Sale Product List'!$A:$F,6,FALSE))</f>
        <v/>
      </c>
      <c r="F125" s="187"/>
    </row>
    <row r="126" spans="1:6" x14ac:dyDescent="0.25">
      <c r="A126" s="185">
        <v>3360352</v>
      </c>
      <c r="B126" s="189">
        <v>9781443173100</v>
      </c>
      <c r="C126" s="186" t="s">
        <v>511</v>
      </c>
      <c r="D126" s="196">
        <v>8058</v>
      </c>
      <c r="E126" s="208" t="str">
        <f>IF(VLOOKUP($B:$B,'F25 Warehouse Sale Product List'!$A:$F,6,FALSE)="","",VLOOKUP($B:$B,'F25 Warehouse Sale Product List'!$A:$F,6,FALSE))</f>
        <v/>
      </c>
      <c r="F126" s="187"/>
    </row>
    <row r="127" spans="1:6" x14ac:dyDescent="0.25">
      <c r="A127" s="185">
        <v>3555565</v>
      </c>
      <c r="B127" s="189">
        <v>9781443181655</v>
      </c>
      <c r="C127" s="186" t="s">
        <v>775</v>
      </c>
      <c r="D127" s="196">
        <v>8057</v>
      </c>
      <c r="E127" s="208" t="str">
        <f>IF(VLOOKUP($B:$B,'F25 Warehouse Sale Product List'!$A:$F,6,FALSE)="","",VLOOKUP($B:$B,'F25 Warehouse Sale Product List'!$A:$F,6,FALSE))</f>
        <v/>
      </c>
      <c r="F127" s="187"/>
    </row>
    <row r="128" spans="1:6" x14ac:dyDescent="0.25">
      <c r="A128" s="185">
        <v>55771858</v>
      </c>
      <c r="B128" s="189">
        <v>9781039705111</v>
      </c>
      <c r="C128" s="186" t="s">
        <v>1284</v>
      </c>
      <c r="D128" s="196">
        <v>8057</v>
      </c>
      <c r="E128" s="208" t="str">
        <f>IF(VLOOKUP($B:$B,'F25 Warehouse Sale Product List'!$A:$F,6,FALSE)="","",VLOOKUP($B:$B,'F25 Warehouse Sale Product List'!$A:$F,6,FALSE))</f>
        <v/>
      </c>
      <c r="F128" s="187"/>
    </row>
    <row r="129" spans="1:6" x14ac:dyDescent="0.25">
      <c r="A129" s="185">
        <v>79195025</v>
      </c>
      <c r="B129" s="189">
        <v>9781039701830</v>
      </c>
      <c r="C129" s="186" t="s">
        <v>1283</v>
      </c>
      <c r="D129" s="196">
        <v>8057</v>
      </c>
      <c r="E129" s="208" t="str">
        <f>IF(VLOOKUP($B:$B,'F25 Warehouse Sale Product List'!$A:$F,6,FALSE)="","",VLOOKUP($B:$B,'F25 Warehouse Sale Product List'!$A:$F,6,FALSE))</f>
        <v/>
      </c>
      <c r="F129" s="187"/>
    </row>
    <row r="130" spans="1:6" x14ac:dyDescent="0.25">
      <c r="A130" s="185">
        <v>11815167</v>
      </c>
      <c r="B130" s="189">
        <v>9781039706552</v>
      </c>
      <c r="C130" s="186" t="s">
        <v>1282</v>
      </c>
      <c r="D130" s="196">
        <v>8057</v>
      </c>
      <c r="E130" s="208" t="str">
        <f>IF(VLOOKUP($B:$B,'F25 Warehouse Sale Product List'!$A:$F,6,FALSE)="","",VLOOKUP($B:$B,'F25 Warehouse Sale Product List'!$A:$F,6,FALSE))</f>
        <v/>
      </c>
      <c r="F130" s="187"/>
    </row>
    <row r="131" spans="1:6" x14ac:dyDescent="0.25">
      <c r="A131" s="185">
        <v>3211274</v>
      </c>
      <c r="B131" s="189">
        <v>9781443164269</v>
      </c>
      <c r="C131" s="186" t="s">
        <v>1281</v>
      </c>
      <c r="D131" s="196">
        <v>8057</v>
      </c>
      <c r="E131" s="208" t="str">
        <f>IF(VLOOKUP($B:$B,'F25 Warehouse Sale Product List'!$A:$F,6,FALSE)="","",VLOOKUP($B:$B,'F25 Warehouse Sale Product List'!$A:$F,6,FALSE))</f>
        <v/>
      </c>
      <c r="F131" s="187"/>
    </row>
    <row r="132" spans="1:6" x14ac:dyDescent="0.25">
      <c r="A132" s="185">
        <v>82689351</v>
      </c>
      <c r="B132" s="189">
        <v>9781039705241</v>
      </c>
      <c r="C132" s="186" t="s">
        <v>1279</v>
      </c>
      <c r="D132" s="196">
        <v>8057</v>
      </c>
      <c r="E132" s="208" t="str">
        <f>IF(VLOOKUP($B:$B,'F25 Warehouse Sale Product List'!$A:$F,6,FALSE)="","",VLOOKUP($B:$B,'F25 Warehouse Sale Product List'!$A:$F,6,FALSE))</f>
        <v/>
      </c>
      <c r="F132" s="187"/>
    </row>
    <row r="133" spans="1:6" x14ac:dyDescent="0.25">
      <c r="A133" s="185">
        <v>2643171</v>
      </c>
      <c r="B133" s="189">
        <v>9781443134651</v>
      </c>
      <c r="C133" s="186" t="s">
        <v>805</v>
      </c>
      <c r="D133" s="196">
        <v>8057</v>
      </c>
      <c r="E133" s="208" t="str">
        <f>IF(VLOOKUP($B:$B,'F25 Warehouse Sale Product List'!$A:$F,6,FALSE)="","",VLOOKUP($B:$B,'F25 Warehouse Sale Product List'!$A:$F,6,FALSE))</f>
        <v/>
      </c>
      <c r="F133" s="187"/>
    </row>
    <row r="134" spans="1:6" x14ac:dyDescent="0.25">
      <c r="A134" s="185">
        <v>11869919</v>
      </c>
      <c r="B134" s="189">
        <v>9781443199841</v>
      </c>
      <c r="C134" s="186" t="s">
        <v>1278</v>
      </c>
      <c r="D134" s="196">
        <v>8057</v>
      </c>
      <c r="E134" s="208" t="str">
        <f>IF(VLOOKUP($B:$B,'F25 Warehouse Sale Product List'!$A:$F,6,FALSE)="","",VLOOKUP($B:$B,'F25 Warehouse Sale Product List'!$A:$F,6,FALSE))</f>
        <v/>
      </c>
      <c r="F134" s="187"/>
    </row>
    <row r="135" spans="1:6" x14ac:dyDescent="0.25">
      <c r="A135" s="185">
        <v>64852116</v>
      </c>
      <c r="B135" s="189">
        <v>9781039706569</v>
      </c>
      <c r="C135" s="186" t="s">
        <v>1280</v>
      </c>
      <c r="D135" s="196">
        <v>8057</v>
      </c>
      <c r="E135" s="208" t="str">
        <f>IF(VLOOKUP($B:$B,'F25 Warehouse Sale Product List'!$A:$F,6,FALSE)="","",VLOOKUP($B:$B,'F25 Warehouse Sale Product List'!$A:$F,6,FALSE))</f>
        <v/>
      </c>
      <c r="F135" s="187"/>
    </row>
    <row r="136" spans="1:6" x14ac:dyDescent="0.25">
      <c r="A136" s="185">
        <v>36307320</v>
      </c>
      <c r="B136" s="189">
        <v>9781039705807</v>
      </c>
      <c r="C136" s="186" t="s">
        <v>1285</v>
      </c>
      <c r="D136" s="196">
        <v>8056</v>
      </c>
      <c r="E136" s="208" t="str">
        <f>IF(VLOOKUP($B:$B,'F25 Warehouse Sale Product List'!$A:$F,6,FALSE)="","",VLOOKUP($B:$B,'F25 Warehouse Sale Product List'!$A:$F,6,FALSE))</f>
        <v/>
      </c>
      <c r="F136" s="187"/>
    </row>
    <row r="137" spans="1:6" x14ac:dyDescent="0.25">
      <c r="A137" s="185">
        <v>3437044</v>
      </c>
      <c r="B137" s="189">
        <v>9781443176378</v>
      </c>
      <c r="C137" s="186" t="s">
        <v>1286</v>
      </c>
      <c r="D137" s="196">
        <v>8056</v>
      </c>
      <c r="E137" s="208" t="str">
        <f>IF(VLOOKUP($B:$B,'F25 Warehouse Sale Product List'!$A:$F,6,FALSE)="","",VLOOKUP($B:$B,'F25 Warehouse Sale Product List'!$A:$F,6,FALSE))</f>
        <v/>
      </c>
      <c r="F137" s="187"/>
    </row>
    <row r="138" spans="1:6" x14ac:dyDescent="0.25">
      <c r="A138" s="185">
        <v>33105459</v>
      </c>
      <c r="B138" s="189">
        <v>9782897627737</v>
      </c>
      <c r="C138" s="186" t="s">
        <v>845</v>
      </c>
      <c r="D138" s="196">
        <v>8056</v>
      </c>
      <c r="E138" s="208" t="str">
        <f>IF(VLOOKUP($B:$B,'F25 Warehouse Sale Product List'!$A:$F,6,FALSE)="","",VLOOKUP($B:$B,'F25 Warehouse Sale Product List'!$A:$F,6,FALSE))</f>
        <v/>
      </c>
      <c r="F138" s="187"/>
    </row>
    <row r="139" spans="1:6" x14ac:dyDescent="0.25">
      <c r="A139" s="185">
        <v>3572022</v>
      </c>
      <c r="B139" s="189">
        <v>9781443181549</v>
      </c>
      <c r="C139" s="186" t="s">
        <v>843</v>
      </c>
      <c r="D139" s="196">
        <v>8046</v>
      </c>
      <c r="E139" s="208" t="str">
        <f>IF(VLOOKUP($B:$B,'F25 Warehouse Sale Product List'!$A:$F,6,FALSE)="","",VLOOKUP($B:$B,'F25 Warehouse Sale Product List'!$A:$F,6,FALSE))</f>
        <v/>
      </c>
      <c r="F139" s="187"/>
    </row>
    <row r="140" spans="1:6" x14ac:dyDescent="0.25">
      <c r="A140" s="185">
        <v>3564079</v>
      </c>
      <c r="B140" s="189">
        <v>9781443182638</v>
      </c>
      <c r="C140" s="186" t="s">
        <v>513</v>
      </c>
      <c r="D140" s="196">
        <v>8046</v>
      </c>
      <c r="E140" s="208" t="str">
        <f>IF(VLOOKUP($B:$B,'F25 Warehouse Sale Product List'!$A:$F,6,FALSE)="","",VLOOKUP($B:$B,'F25 Warehouse Sale Product List'!$A:$F,6,FALSE))</f>
        <v/>
      </c>
      <c r="F140" s="187"/>
    </row>
    <row r="141" spans="1:6" x14ac:dyDescent="0.25">
      <c r="A141" s="185">
        <v>11748855</v>
      </c>
      <c r="B141" s="189">
        <v>9781443197335</v>
      </c>
      <c r="C141" s="186" t="s">
        <v>1287</v>
      </c>
      <c r="D141" s="196">
        <v>8046</v>
      </c>
      <c r="E141" s="208" t="str">
        <f>IF(VLOOKUP($B:$B,'F25 Warehouse Sale Product List'!$A:$F,6,FALSE)="","",VLOOKUP($B:$B,'F25 Warehouse Sale Product List'!$A:$F,6,FALSE))</f>
        <v/>
      </c>
      <c r="F141" s="187"/>
    </row>
    <row r="142" spans="1:6" x14ac:dyDescent="0.25">
      <c r="A142" s="185">
        <v>42473640</v>
      </c>
      <c r="B142" s="189">
        <v>9781039708075</v>
      </c>
      <c r="C142" s="186" t="s">
        <v>1288</v>
      </c>
      <c r="D142" s="196">
        <v>8046</v>
      </c>
      <c r="E142" s="208" t="str">
        <f>IF(VLOOKUP($B:$B,'F25 Warehouse Sale Product List'!$A:$F,6,FALSE)="","",VLOOKUP($B:$B,'F25 Warehouse Sale Product List'!$A:$F,6,FALSE))</f>
        <v/>
      </c>
      <c r="F142" s="187"/>
    </row>
    <row r="143" spans="1:6" x14ac:dyDescent="0.25">
      <c r="A143" s="185">
        <v>36000091</v>
      </c>
      <c r="B143" s="189">
        <v>9782895916536</v>
      </c>
      <c r="C143" s="186" t="s">
        <v>841</v>
      </c>
      <c r="D143" s="196">
        <v>8046</v>
      </c>
      <c r="E143" s="208" t="str">
        <f>IF(VLOOKUP($B:$B,'F25 Warehouse Sale Product List'!$A:$F,6,FALSE)="","",VLOOKUP($B:$B,'F25 Warehouse Sale Product List'!$A:$F,6,FALSE))</f>
        <v/>
      </c>
      <c r="F143" s="187"/>
    </row>
    <row r="144" spans="1:6" x14ac:dyDescent="0.25">
      <c r="A144" s="185">
        <v>71250151</v>
      </c>
      <c r="B144" s="189">
        <v>9781039705272</v>
      </c>
      <c r="C144" s="186" t="s">
        <v>830</v>
      </c>
      <c r="D144" s="196">
        <v>8016</v>
      </c>
      <c r="E144" s="208" t="str">
        <f>IF(VLOOKUP($B:$B,'F25 Warehouse Sale Product List'!$A:$F,6,FALSE)="","",VLOOKUP($B:$B,'F25 Warehouse Sale Product List'!$A:$F,6,FALSE))</f>
        <v/>
      </c>
      <c r="F144" s="187"/>
    </row>
    <row r="145" spans="1:6" x14ac:dyDescent="0.25">
      <c r="A145" s="185">
        <v>68927874</v>
      </c>
      <c r="B145" s="189">
        <v>9781039703520</v>
      </c>
      <c r="C145" s="186" t="s">
        <v>832</v>
      </c>
      <c r="D145" s="196">
        <v>8016</v>
      </c>
      <c r="E145" s="208" t="str">
        <f>IF(VLOOKUP($B:$B,'F25 Warehouse Sale Product List'!$A:$F,6,FALSE)="","",VLOOKUP($B:$B,'F25 Warehouse Sale Product List'!$A:$F,6,FALSE))</f>
        <v/>
      </c>
      <c r="F145" s="187"/>
    </row>
    <row r="146" spans="1:6" x14ac:dyDescent="0.25">
      <c r="A146" s="185">
        <v>84284642</v>
      </c>
      <c r="B146" s="189">
        <v>9782897628932</v>
      </c>
      <c r="C146" s="186" t="s">
        <v>1289</v>
      </c>
      <c r="D146" s="196">
        <v>8016</v>
      </c>
      <c r="E146" s="208" t="str">
        <f>IF(VLOOKUP($B:$B,'F25 Warehouse Sale Product List'!$A:$F,6,FALSE)="","",VLOOKUP($B:$B,'F25 Warehouse Sale Product List'!$A:$F,6,FALSE))</f>
        <v/>
      </c>
      <c r="F146" s="187"/>
    </row>
    <row r="147" spans="1:6" x14ac:dyDescent="0.25">
      <c r="A147" s="185">
        <v>25802382</v>
      </c>
      <c r="B147" s="189">
        <v>9781443189712</v>
      </c>
      <c r="C147" s="186" t="s">
        <v>509</v>
      </c>
      <c r="D147" s="196">
        <v>7156</v>
      </c>
      <c r="E147" s="208" t="str">
        <f>IF(VLOOKUP($B:$B,'F25 Warehouse Sale Product List'!$A:$F,6,FALSE)="","",VLOOKUP($B:$B,'F25 Warehouse Sale Product List'!$A:$F,6,FALSE))</f>
        <v/>
      </c>
      <c r="F147" s="187"/>
    </row>
    <row r="148" spans="1:6" x14ac:dyDescent="0.25">
      <c r="A148" s="185">
        <v>2866567</v>
      </c>
      <c r="B148" s="189">
        <v>9781443145404</v>
      </c>
      <c r="C148" s="186" t="s">
        <v>536</v>
      </c>
      <c r="D148" s="196">
        <v>7156</v>
      </c>
      <c r="E148" s="208" t="str">
        <f>IF(VLOOKUP($B:$B,'F25 Warehouse Sale Product List'!$A:$F,6,FALSE)="","",VLOOKUP($B:$B,'F25 Warehouse Sale Product List'!$A:$F,6,FALSE))</f>
        <v/>
      </c>
      <c r="F148" s="187"/>
    </row>
    <row r="149" spans="1:6" x14ac:dyDescent="0.25">
      <c r="A149" s="185">
        <v>37210119</v>
      </c>
      <c r="B149" s="189">
        <v>9781443199520</v>
      </c>
      <c r="C149" s="186" t="s">
        <v>436</v>
      </c>
      <c r="D149" s="196">
        <v>7156</v>
      </c>
      <c r="E149" s="208" t="str">
        <f>IF(VLOOKUP($B:$B,'F25 Warehouse Sale Product List'!$A:$F,6,FALSE)="","",VLOOKUP($B:$B,'F25 Warehouse Sale Product List'!$A:$F,6,FALSE))</f>
        <v/>
      </c>
      <c r="F149" s="187"/>
    </row>
    <row r="150" spans="1:6" x14ac:dyDescent="0.25">
      <c r="A150" s="185">
        <v>30504111</v>
      </c>
      <c r="B150" s="189">
        <v>9782898100949</v>
      </c>
      <c r="C150" s="186" t="s">
        <v>829</v>
      </c>
      <c r="D150" s="196">
        <v>7156</v>
      </c>
      <c r="E150" s="208" t="str">
        <f>IF(VLOOKUP($B:$B,'F25 Warehouse Sale Product List'!$A:$F,6,FALSE)="","",VLOOKUP($B:$B,'F25 Warehouse Sale Product List'!$A:$F,6,FALSE))</f>
        <v/>
      </c>
      <c r="F150" s="187"/>
    </row>
    <row r="151" spans="1:6" x14ac:dyDescent="0.25">
      <c r="A151" s="185">
        <v>3075406</v>
      </c>
      <c r="B151" s="189">
        <v>9781443154437</v>
      </c>
      <c r="C151" s="186" t="s">
        <v>506</v>
      </c>
      <c r="D151" s="196">
        <v>7146</v>
      </c>
      <c r="E151" s="208" t="str">
        <f>IF(VLOOKUP($B:$B,'F25 Warehouse Sale Product List'!$A:$F,6,FALSE)="","",VLOOKUP($B:$B,'F25 Warehouse Sale Product List'!$A:$F,6,FALSE))</f>
        <v/>
      </c>
      <c r="F151" s="187"/>
    </row>
    <row r="152" spans="1:6" x14ac:dyDescent="0.25">
      <c r="A152" s="185">
        <v>60616904</v>
      </c>
      <c r="B152" s="189">
        <v>9781039701618</v>
      </c>
      <c r="C152" s="186" t="s">
        <v>827</v>
      </c>
      <c r="D152" s="196">
        <v>7146</v>
      </c>
      <c r="E152" s="208" t="str">
        <f>IF(VLOOKUP($B:$B,'F25 Warehouse Sale Product List'!$A:$F,6,FALSE)="","",VLOOKUP($B:$B,'F25 Warehouse Sale Product List'!$A:$F,6,FALSE))</f>
        <v/>
      </c>
      <c r="F152" s="187"/>
    </row>
    <row r="153" spans="1:6" x14ac:dyDescent="0.25">
      <c r="A153" s="185">
        <v>3515957</v>
      </c>
      <c r="B153" s="189">
        <v>9781443180351</v>
      </c>
      <c r="C153" s="186" t="s">
        <v>1290</v>
      </c>
      <c r="D153" s="196">
        <v>7146</v>
      </c>
      <c r="E153" s="208" t="str">
        <f>IF(VLOOKUP($B:$B,'F25 Warehouse Sale Product List'!$A:$F,6,FALSE)="","",VLOOKUP($B:$B,'F25 Warehouse Sale Product List'!$A:$F,6,FALSE))</f>
        <v/>
      </c>
      <c r="F153" s="187"/>
    </row>
    <row r="154" spans="1:6" x14ac:dyDescent="0.25">
      <c r="A154" s="185">
        <v>3491933</v>
      </c>
      <c r="B154" s="189">
        <v>9781443177993</v>
      </c>
      <c r="C154" s="186" t="s">
        <v>826</v>
      </c>
      <c r="D154" s="196">
        <v>7126</v>
      </c>
      <c r="E154" s="208" t="str">
        <f>IF(VLOOKUP($B:$B,'F25 Warehouse Sale Product List'!$A:$F,6,FALSE)="","",VLOOKUP($B:$B,'F25 Warehouse Sale Product List'!$A:$F,6,FALSE))</f>
        <v/>
      </c>
      <c r="F154" s="187"/>
    </row>
    <row r="155" spans="1:6" x14ac:dyDescent="0.25">
      <c r="A155" s="185">
        <v>98257811</v>
      </c>
      <c r="B155" s="189">
        <v>9781443191159</v>
      </c>
      <c r="C155" s="186" t="s">
        <v>501</v>
      </c>
      <c r="D155" s="196">
        <v>7126</v>
      </c>
      <c r="E155" s="208" t="str">
        <f>IF(VLOOKUP($B:$B,'F25 Warehouse Sale Product List'!$A:$F,6,FALSE)="","",VLOOKUP($B:$B,'F25 Warehouse Sale Product List'!$A:$F,6,FALSE))</f>
        <v/>
      </c>
      <c r="F155" s="187"/>
    </row>
    <row r="156" spans="1:6" x14ac:dyDescent="0.25">
      <c r="A156" s="185">
        <v>46908185</v>
      </c>
      <c r="B156" s="189">
        <v>9782897746032</v>
      </c>
      <c r="C156" s="186" t="s">
        <v>1292</v>
      </c>
      <c r="D156" s="196">
        <v>7126</v>
      </c>
      <c r="E156" s="208" t="str">
        <f>IF(VLOOKUP($B:$B,'F25 Warehouse Sale Product List'!$A:$F,6,FALSE)="","",VLOOKUP($B:$B,'F25 Warehouse Sale Product List'!$A:$F,6,FALSE))</f>
        <v/>
      </c>
      <c r="F156" s="187"/>
    </row>
    <row r="157" spans="1:6" x14ac:dyDescent="0.25">
      <c r="A157" s="185">
        <v>72419880</v>
      </c>
      <c r="B157" s="189">
        <v>9782764452738</v>
      </c>
      <c r="C157" s="186" t="s">
        <v>1293</v>
      </c>
      <c r="D157" s="196">
        <v>7126</v>
      </c>
      <c r="E157" s="208" t="str">
        <f>IF(VLOOKUP($B:$B,'F25 Warehouse Sale Product List'!$A:$F,6,FALSE)="","",VLOOKUP($B:$B,'F25 Warehouse Sale Product List'!$A:$F,6,FALSE))</f>
        <v/>
      </c>
      <c r="F157" s="187"/>
    </row>
    <row r="158" spans="1:6" x14ac:dyDescent="0.25">
      <c r="A158" s="185">
        <v>54223659</v>
      </c>
      <c r="B158" s="189">
        <v>9782764449714</v>
      </c>
      <c r="C158" s="186" t="s">
        <v>1291</v>
      </c>
      <c r="D158" s="196">
        <v>7126</v>
      </c>
      <c r="E158" s="208" t="str">
        <f>IF(VLOOKUP($B:$B,'F25 Warehouse Sale Product List'!$A:$F,6,FALSE)="","",VLOOKUP($B:$B,'F25 Warehouse Sale Product List'!$A:$F,6,FALSE))</f>
        <v/>
      </c>
      <c r="F158" s="187"/>
    </row>
    <row r="159" spans="1:6" x14ac:dyDescent="0.25">
      <c r="A159" s="185">
        <v>62168260</v>
      </c>
      <c r="B159" s="189">
        <v>9781039703575</v>
      </c>
      <c r="C159" s="186" t="s">
        <v>1297</v>
      </c>
      <c r="D159" s="196">
        <v>7118</v>
      </c>
      <c r="E159" s="208" t="str">
        <f>IF(VLOOKUP($B:$B,'F25 Warehouse Sale Product List'!$A:$F,6,FALSE)="","",VLOOKUP($B:$B,'F25 Warehouse Sale Product List'!$A:$F,6,FALSE))</f>
        <v/>
      </c>
      <c r="F159" s="187"/>
    </row>
    <row r="160" spans="1:6" x14ac:dyDescent="0.25">
      <c r="A160" s="185">
        <v>20068203</v>
      </c>
      <c r="B160" s="189">
        <v>9781039705234</v>
      </c>
      <c r="C160" s="186" t="s">
        <v>1296</v>
      </c>
      <c r="D160" s="196">
        <v>7118</v>
      </c>
      <c r="E160" s="208" t="str">
        <f>IF(VLOOKUP($B:$B,'F25 Warehouse Sale Product List'!$A:$F,6,FALSE)="","",VLOOKUP($B:$B,'F25 Warehouse Sale Product List'!$A:$F,6,FALSE))</f>
        <v/>
      </c>
      <c r="F160" s="187"/>
    </row>
    <row r="161" spans="1:6" x14ac:dyDescent="0.25">
      <c r="A161" s="185">
        <v>43818446</v>
      </c>
      <c r="B161" s="189">
        <v>9781443189125</v>
      </c>
      <c r="C161" s="186" t="s">
        <v>127</v>
      </c>
      <c r="D161" s="196">
        <v>7118</v>
      </c>
      <c r="E161" s="208" t="str">
        <f>IF(VLOOKUP($B:$B,'F25 Warehouse Sale Product List'!$A:$F,6,FALSE)="","",VLOOKUP($B:$B,'F25 Warehouse Sale Product List'!$A:$F,6,FALSE))</f>
        <v/>
      </c>
      <c r="F161" s="187"/>
    </row>
    <row r="162" spans="1:6" x14ac:dyDescent="0.25">
      <c r="A162" s="185">
        <v>90777157</v>
      </c>
      <c r="B162" s="189">
        <v>9781443195232</v>
      </c>
      <c r="C162" s="186" t="s">
        <v>777</v>
      </c>
      <c r="D162" s="196">
        <v>7118</v>
      </c>
      <c r="E162" s="208" t="str">
        <f>IF(VLOOKUP($B:$B,'F25 Warehouse Sale Product List'!$A:$F,6,FALSE)="","",VLOOKUP($B:$B,'F25 Warehouse Sale Product List'!$A:$F,6,FALSE))</f>
        <v/>
      </c>
      <c r="F162" s="187"/>
    </row>
    <row r="163" spans="1:6" x14ac:dyDescent="0.25">
      <c r="A163" s="185">
        <v>64631827</v>
      </c>
      <c r="B163" s="189">
        <v>9781039701366</v>
      </c>
      <c r="C163" s="186" t="s">
        <v>798</v>
      </c>
      <c r="D163" s="196">
        <v>7118</v>
      </c>
      <c r="E163" s="208" t="str">
        <f>IF(VLOOKUP($B:$B,'F25 Warehouse Sale Product List'!$A:$F,6,FALSE)="","",VLOOKUP($B:$B,'F25 Warehouse Sale Product List'!$A:$F,6,FALSE))</f>
        <v/>
      </c>
      <c r="F163" s="187"/>
    </row>
    <row r="164" spans="1:6" x14ac:dyDescent="0.25">
      <c r="A164" s="185">
        <v>22530639</v>
      </c>
      <c r="B164" s="189">
        <v>9781443189453</v>
      </c>
      <c r="C164" s="186" t="s">
        <v>823</v>
      </c>
      <c r="D164" s="196">
        <v>7118</v>
      </c>
      <c r="E164" s="208" t="str">
        <f>IF(VLOOKUP($B:$B,'F25 Warehouse Sale Product List'!$A:$F,6,FALSE)="","",VLOOKUP($B:$B,'F25 Warehouse Sale Product List'!$A:$F,6,FALSE))</f>
        <v/>
      </c>
      <c r="F164" s="187"/>
    </row>
    <row r="165" spans="1:6" x14ac:dyDescent="0.25">
      <c r="A165" s="185">
        <v>51750925</v>
      </c>
      <c r="B165" s="189">
        <v>9781443194921</v>
      </c>
      <c r="C165" s="186" t="s">
        <v>487</v>
      </c>
      <c r="D165" s="196">
        <v>7118</v>
      </c>
      <c r="E165" s="208" t="str">
        <f>IF(VLOOKUP($B:$B,'F25 Warehouse Sale Product List'!$A:$F,6,FALSE)="","",VLOOKUP($B:$B,'F25 Warehouse Sale Product List'!$A:$F,6,FALSE))</f>
        <v/>
      </c>
      <c r="F165" s="187"/>
    </row>
    <row r="166" spans="1:6" x14ac:dyDescent="0.25">
      <c r="A166" s="185">
        <v>19755135</v>
      </c>
      <c r="B166" s="189">
        <v>9781039702486</v>
      </c>
      <c r="C166" s="186" t="s">
        <v>1294</v>
      </c>
      <c r="D166" s="196">
        <v>7118</v>
      </c>
      <c r="E166" s="208" t="str">
        <f>IF(VLOOKUP($B:$B,'F25 Warehouse Sale Product List'!$A:$F,6,FALSE)="","",VLOOKUP($B:$B,'F25 Warehouse Sale Product List'!$A:$F,6,FALSE))</f>
        <v/>
      </c>
      <c r="F166" s="187"/>
    </row>
    <row r="167" spans="1:6" x14ac:dyDescent="0.25">
      <c r="A167" s="185">
        <v>10043522</v>
      </c>
      <c r="B167" s="189">
        <v>9781039705784</v>
      </c>
      <c r="C167" s="186" t="s">
        <v>1295</v>
      </c>
      <c r="D167" s="196">
        <v>7118</v>
      </c>
      <c r="E167" s="208" t="str">
        <f>IF(VLOOKUP($B:$B,'F25 Warehouse Sale Product List'!$A:$F,6,FALSE)="","",VLOOKUP($B:$B,'F25 Warehouse Sale Product List'!$A:$F,6,FALSE))</f>
        <v/>
      </c>
      <c r="F167" s="187"/>
    </row>
    <row r="168" spans="1:6" x14ac:dyDescent="0.25">
      <c r="A168" s="185">
        <v>3200631</v>
      </c>
      <c r="B168" s="189">
        <v>9781443160964</v>
      </c>
      <c r="C168" s="186" t="s">
        <v>490</v>
      </c>
      <c r="D168" s="196">
        <v>7117</v>
      </c>
      <c r="E168" s="208" t="str">
        <f>IF(VLOOKUP($B:$B,'F25 Warehouse Sale Product List'!$A:$F,6,FALSE)="","",VLOOKUP($B:$B,'F25 Warehouse Sale Product List'!$A:$F,6,FALSE))</f>
        <v/>
      </c>
      <c r="F168" s="187"/>
    </row>
    <row r="169" spans="1:6" x14ac:dyDescent="0.25">
      <c r="A169" s="185">
        <v>99441333</v>
      </c>
      <c r="B169" s="189">
        <v>9781443195454</v>
      </c>
      <c r="C169" s="186" t="s">
        <v>488</v>
      </c>
      <c r="D169" s="196">
        <v>7117</v>
      </c>
      <c r="E169" s="208" t="str">
        <f>IF(VLOOKUP($B:$B,'F25 Warehouse Sale Product List'!$A:$F,6,FALSE)="","",VLOOKUP($B:$B,'F25 Warehouse Sale Product List'!$A:$F,6,FALSE))</f>
        <v/>
      </c>
      <c r="F169" s="187"/>
    </row>
    <row r="170" spans="1:6" x14ac:dyDescent="0.25">
      <c r="A170" s="185">
        <v>72632366</v>
      </c>
      <c r="B170" s="189">
        <v>9781039703599</v>
      </c>
      <c r="C170" s="186" t="s">
        <v>1299</v>
      </c>
      <c r="D170" s="196">
        <v>7117</v>
      </c>
      <c r="E170" s="208" t="str">
        <f>IF(VLOOKUP($B:$B,'F25 Warehouse Sale Product List'!$A:$F,6,FALSE)="","",VLOOKUP($B:$B,'F25 Warehouse Sale Product List'!$A:$F,6,FALSE))</f>
        <v/>
      </c>
      <c r="F170" s="187"/>
    </row>
    <row r="171" spans="1:6" x14ac:dyDescent="0.25">
      <c r="A171" s="185">
        <v>89496999</v>
      </c>
      <c r="B171" s="189">
        <v>9781039702363</v>
      </c>
      <c r="C171" s="186" t="s">
        <v>497</v>
      </c>
      <c r="D171" s="196">
        <v>7117</v>
      </c>
      <c r="E171" s="208" t="str">
        <f>IF(VLOOKUP($B:$B,'F25 Warehouse Sale Product List'!$A:$F,6,FALSE)="","",VLOOKUP($B:$B,'F25 Warehouse Sale Product List'!$A:$F,6,FALSE))</f>
        <v/>
      </c>
      <c r="F171" s="187"/>
    </row>
    <row r="172" spans="1:6" x14ac:dyDescent="0.25">
      <c r="A172" s="185">
        <v>99062108</v>
      </c>
      <c r="B172" s="189">
        <v>9781443194280</v>
      </c>
      <c r="C172" s="186" t="s">
        <v>1298</v>
      </c>
      <c r="D172" s="196">
        <v>7117</v>
      </c>
      <c r="E172" s="208" t="str">
        <f>IF(VLOOKUP($B:$B,'F25 Warehouse Sale Product List'!$A:$F,6,FALSE)="","",VLOOKUP($B:$B,'F25 Warehouse Sale Product List'!$A:$F,6,FALSE))</f>
        <v/>
      </c>
      <c r="F172" s="187"/>
    </row>
    <row r="173" spans="1:6" x14ac:dyDescent="0.25">
      <c r="A173" s="185">
        <v>39127496</v>
      </c>
      <c r="B173" s="189">
        <v>9781039701908</v>
      </c>
      <c r="C173" s="186" t="s">
        <v>824</v>
      </c>
      <c r="D173" s="196">
        <v>7117</v>
      </c>
      <c r="E173" s="208" t="str">
        <f>IF(VLOOKUP($B:$B,'F25 Warehouse Sale Product List'!$A:$F,6,FALSE)="","",VLOOKUP($B:$B,'F25 Warehouse Sale Product List'!$A:$F,6,FALSE))</f>
        <v/>
      </c>
      <c r="F173" s="187"/>
    </row>
    <row r="174" spans="1:6" x14ac:dyDescent="0.25">
      <c r="A174" s="185">
        <v>10064957</v>
      </c>
      <c r="B174" s="189">
        <v>9781443187688</v>
      </c>
      <c r="C174" s="186" t="s">
        <v>489</v>
      </c>
      <c r="D174" s="196">
        <v>7117</v>
      </c>
      <c r="E174" s="208" t="str">
        <f>IF(VLOOKUP($B:$B,'F25 Warehouse Sale Product List'!$A:$F,6,FALSE)="","",VLOOKUP($B:$B,'F25 Warehouse Sale Product List'!$A:$F,6,FALSE))</f>
        <v/>
      </c>
      <c r="F174" s="187"/>
    </row>
    <row r="175" spans="1:6" x14ac:dyDescent="0.25">
      <c r="A175" s="185">
        <v>88719356</v>
      </c>
      <c r="B175" s="189">
        <v>9781039701656</v>
      </c>
      <c r="C175" s="186" t="s">
        <v>821</v>
      </c>
      <c r="D175" s="196">
        <v>7116</v>
      </c>
      <c r="E175" s="208" t="str">
        <f>IF(VLOOKUP($B:$B,'F25 Warehouse Sale Product List'!$A:$F,6,FALSE)="","",VLOOKUP($B:$B,'F25 Warehouse Sale Product List'!$A:$F,6,FALSE))</f>
        <v/>
      </c>
      <c r="F175" s="187"/>
    </row>
    <row r="176" spans="1:6" x14ac:dyDescent="0.25">
      <c r="A176" s="185">
        <v>3134442</v>
      </c>
      <c r="B176" s="189">
        <v>9781443155700</v>
      </c>
      <c r="C176" s="186" t="s">
        <v>822</v>
      </c>
      <c r="D176" s="196">
        <v>7116</v>
      </c>
      <c r="E176" s="208" t="str">
        <f>IF(VLOOKUP($B:$B,'F25 Warehouse Sale Product List'!$A:$F,6,FALSE)="","",VLOOKUP($B:$B,'F25 Warehouse Sale Product List'!$A:$F,6,FALSE))</f>
        <v/>
      </c>
      <c r="F176" s="187"/>
    </row>
    <row r="177" spans="1:6" x14ac:dyDescent="0.25">
      <c r="A177" s="185">
        <v>92248459</v>
      </c>
      <c r="B177" s="189">
        <v>9781039709263</v>
      </c>
      <c r="C177" s="186" t="s">
        <v>1303</v>
      </c>
      <c r="D177" s="196">
        <v>7108</v>
      </c>
      <c r="E177" s="208" t="str">
        <f>IF(VLOOKUP($B:$B,'F25 Warehouse Sale Product List'!$A:$F,6,FALSE)="","",VLOOKUP($B:$B,'F25 Warehouse Sale Product List'!$A:$F,6,FALSE))</f>
        <v/>
      </c>
      <c r="F177" s="187"/>
    </row>
    <row r="178" spans="1:6" x14ac:dyDescent="0.25">
      <c r="A178" s="185">
        <v>72771231</v>
      </c>
      <c r="B178" s="189">
        <v>9781039702141</v>
      </c>
      <c r="C178" s="186" t="s">
        <v>498</v>
      </c>
      <c r="D178" s="196">
        <v>7108</v>
      </c>
      <c r="E178" s="208" t="str">
        <f>IF(VLOOKUP($B:$B,'F25 Warehouse Sale Product List'!$A:$F,6,FALSE)="","",VLOOKUP($B:$B,'F25 Warehouse Sale Product List'!$A:$F,6,FALSE))</f>
        <v/>
      </c>
      <c r="F178" s="187"/>
    </row>
    <row r="179" spans="1:6" x14ac:dyDescent="0.25">
      <c r="A179" s="185">
        <v>82613210</v>
      </c>
      <c r="B179" s="189">
        <v>9781443194686</v>
      </c>
      <c r="C179" s="186" t="s">
        <v>1302</v>
      </c>
      <c r="D179" s="196">
        <v>7108</v>
      </c>
      <c r="E179" s="208" t="str">
        <f>IF(VLOOKUP($B:$B,'F25 Warehouse Sale Product List'!$A:$F,6,FALSE)="","",VLOOKUP($B:$B,'F25 Warehouse Sale Product List'!$A:$F,6,FALSE))</f>
        <v/>
      </c>
      <c r="F179" s="187"/>
    </row>
    <row r="180" spans="1:6" x14ac:dyDescent="0.25">
      <c r="A180" s="185">
        <v>15662357</v>
      </c>
      <c r="B180" s="189">
        <v>9781443194082</v>
      </c>
      <c r="C180" s="186" t="s">
        <v>819</v>
      </c>
      <c r="D180" s="196">
        <v>7108</v>
      </c>
      <c r="E180" s="208" t="str">
        <f>IF(VLOOKUP($B:$B,'F25 Warehouse Sale Product List'!$A:$F,6,FALSE)="","",VLOOKUP($B:$B,'F25 Warehouse Sale Product List'!$A:$F,6,FALSE))</f>
        <v/>
      </c>
      <c r="F180" s="187"/>
    </row>
    <row r="181" spans="1:6" x14ac:dyDescent="0.25">
      <c r="A181" s="185">
        <v>64890463</v>
      </c>
      <c r="B181" s="189">
        <v>9781443194679</v>
      </c>
      <c r="C181" s="186" t="s">
        <v>1301</v>
      </c>
      <c r="D181" s="196">
        <v>7108</v>
      </c>
      <c r="E181" s="208" t="str">
        <f>IF(VLOOKUP($B:$B,'F25 Warehouse Sale Product List'!$A:$F,6,FALSE)="","",VLOOKUP($B:$B,'F25 Warehouse Sale Product List'!$A:$F,6,FALSE))</f>
        <v/>
      </c>
      <c r="F181" s="187"/>
    </row>
    <row r="182" spans="1:6" x14ac:dyDescent="0.25">
      <c r="A182" s="185">
        <v>94009358</v>
      </c>
      <c r="B182" s="189">
        <v>9781443193900</v>
      </c>
      <c r="C182" s="186" t="s">
        <v>493</v>
      </c>
      <c r="D182" s="196">
        <v>7108</v>
      </c>
      <c r="E182" s="208" t="str">
        <f>IF(VLOOKUP($B:$B,'F25 Warehouse Sale Product List'!$A:$F,6,FALSE)="","",VLOOKUP($B:$B,'F25 Warehouse Sale Product List'!$A:$F,6,FALSE))</f>
        <v/>
      </c>
      <c r="F182" s="187"/>
    </row>
    <row r="183" spans="1:6" x14ac:dyDescent="0.25">
      <c r="A183" s="185">
        <v>87374423</v>
      </c>
      <c r="B183" s="189">
        <v>9781039708198</v>
      </c>
      <c r="C183" s="186" t="s">
        <v>1300</v>
      </c>
      <c r="D183" s="196">
        <v>7108</v>
      </c>
      <c r="E183" s="208" t="str">
        <f>IF(VLOOKUP($B:$B,'F25 Warehouse Sale Product List'!$A:$F,6,FALSE)="","",VLOOKUP($B:$B,'F25 Warehouse Sale Product List'!$A:$F,6,FALSE))</f>
        <v/>
      </c>
      <c r="F183" s="187"/>
    </row>
    <row r="184" spans="1:6" x14ac:dyDescent="0.25">
      <c r="A184" s="185">
        <v>21021227</v>
      </c>
      <c r="B184" s="189">
        <v>9781039701359</v>
      </c>
      <c r="C184" s="186" t="s">
        <v>820</v>
      </c>
      <c r="D184" s="196">
        <v>7108</v>
      </c>
      <c r="E184" s="208" t="str">
        <f>IF(VLOOKUP($B:$B,'F25 Warehouse Sale Product List'!$A:$F,6,FALSE)="","",VLOOKUP($B:$B,'F25 Warehouse Sale Product List'!$A:$F,6,FALSE))</f>
        <v/>
      </c>
      <c r="F184" s="187"/>
    </row>
    <row r="185" spans="1:6" x14ac:dyDescent="0.25">
      <c r="A185" s="185">
        <v>14303090</v>
      </c>
      <c r="B185" s="189">
        <v>9781443190794</v>
      </c>
      <c r="C185" s="186" t="s">
        <v>788</v>
      </c>
      <c r="D185" s="196">
        <v>7107</v>
      </c>
      <c r="E185" s="208" t="str">
        <f>IF(VLOOKUP($B:$B,'F25 Warehouse Sale Product List'!$A:$F,6,FALSE)="","",VLOOKUP($B:$B,'F25 Warehouse Sale Product List'!$A:$F,6,FALSE))</f>
        <v/>
      </c>
      <c r="F185" s="187"/>
    </row>
    <row r="186" spans="1:6" x14ac:dyDescent="0.25">
      <c r="A186" s="185">
        <v>3034147</v>
      </c>
      <c r="B186" s="189">
        <v>9781443157056</v>
      </c>
      <c r="C186" s="186" t="s">
        <v>790</v>
      </c>
      <c r="D186" s="196">
        <v>7107</v>
      </c>
      <c r="E186" s="208" t="str">
        <f>IF(VLOOKUP($B:$B,'F25 Warehouse Sale Product List'!$A:$F,6,FALSE)="","",VLOOKUP($B:$B,'F25 Warehouse Sale Product List'!$A:$F,6,FALSE))</f>
        <v/>
      </c>
      <c r="F186" s="187"/>
    </row>
    <row r="187" spans="1:6" x14ac:dyDescent="0.25">
      <c r="A187" s="185">
        <v>58764391</v>
      </c>
      <c r="B187" s="189">
        <v>9781039701663</v>
      </c>
      <c r="C187" s="186" t="s">
        <v>809</v>
      </c>
      <c r="D187" s="196">
        <v>7106</v>
      </c>
      <c r="E187" s="208" t="str">
        <f>IF(VLOOKUP($B:$B,'F25 Warehouse Sale Product List'!$A:$F,6,FALSE)="","",VLOOKUP($B:$B,'F25 Warehouse Sale Product List'!$A:$F,6,FALSE))</f>
        <v/>
      </c>
      <c r="F187" s="187"/>
    </row>
    <row r="188" spans="1:6" x14ac:dyDescent="0.25">
      <c r="A188" s="185">
        <v>44958790</v>
      </c>
      <c r="B188" s="189">
        <v>9781039709430</v>
      </c>
      <c r="C188" s="186" t="s">
        <v>1306</v>
      </c>
      <c r="D188" s="196">
        <v>7106</v>
      </c>
      <c r="E188" s="208" t="str">
        <f>IF(VLOOKUP($B:$B,'F25 Warehouse Sale Product List'!$A:$F,6,FALSE)="","",VLOOKUP($B:$B,'F25 Warehouse Sale Product List'!$A:$F,6,FALSE))</f>
        <v/>
      </c>
      <c r="F188" s="187"/>
    </row>
    <row r="189" spans="1:6" x14ac:dyDescent="0.25">
      <c r="A189" s="185">
        <v>3061942</v>
      </c>
      <c r="B189" s="189">
        <v>9781443154512</v>
      </c>
      <c r="C189" s="186" t="s">
        <v>485</v>
      </c>
      <c r="D189" s="196">
        <v>7106</v>
      </c>
      <c r="E189" s="208" t="str">
        <f>IF(VLOOKUP($B:$B,'F25 Warehouse Sale Product List'!$A:$F,6,FALSE)="","",VLOOKUP($B:$B,'F25 Warehouse Sale Product List'!$A:$F,6,FALSE))</f>
        <v/>
      </c>
      <c r="F189" s="187"/>
    </row>
    <row r="190" spans="1:6" x14ac:dyDescent="0.25">
      <c r="A190" s="185">
        <v>35655043</v>
      </c>
      <c r="B190" s="189">
        <v>9781039701571</v>
      </c>
      <c r="C190" s="186" t="s">
        <v>886</v>
      </c>
      <c r="D190" s="196">
        <v>7106</v>
      </c>
      <c r="E190" s="208" t="str">
        <f>IF(VLOOKUP($B:$B,'F25 Warehouse Sale Product List'!$A:$F,6,FALSE)="","",VLOOKUP($B:$B,'F25 Warehouse Sale Product List'!$A:$F,6,FALSE))</f>
        <v/>
      </c>
      <c r="F190" s="187"/>
    </row>
    <row r="191" spans="1:6" x14ac:dyDescent="0.25">
      <c r="A191" s="185">
        <v>43103583</v>
      </c>
      <c r="B191" s="189">
        <v>9781039706200</v>
      </c>
      <c r="C191" s="186" t="s">
        <v>1305</v>
      </c>
      <c r="D191" s="196">
        <v>7106</v>
      </c>
      <c r="E191" s="208" t="str">
        <f>IF(VLOOKUP($B:$B,'F25 Warehouse Sale Product List'!$A:$F,6,FALSE)="","",VLOOKUP($B:$B,'F25 Warehouse Sale Product List'!$A:$F,6,FALSE))</f>
        <v/>
      </c>
      <c r="F191" s="187"/>
    </row>
    <row r="192" spans="1:6" x14ac:dyDescent="0.25">
      <c r="A192" s="185">
        <v>2577015</v>
      </c>
      <c r="B192" s="189">
        <v>9781443129435</v>
      </c>
      <c r="C192" s="186" t="s">
        <v>486</v>
      </c>
      <c r="D192" s="196">
        <v>7106</v>
      </c>
      <c r="E192" s="208" t="str">
        <f>IF(VLOOKUP($B:$B,'F25 Warehouse Sale Product List'!$A:$F,6,FALSE)="","",VLOOKUP($B:$B,'F25 Warehouse Sale Product List'!$A:$F,6,FALSE))</f>
        <v/>
      </c>
      <c r="F192" s="187"/>
    </row>
    <row r="193" spans="1:6" x14ac:dyDescent="0.25">
      <c r="A193" s="185">
        <v>30308757</v>
      </c>
      <c r="B193" s="189">
        <v>9781443189323</v>
      </c>
      <c r="C193" s="186" t="s">
        <v>492</v>
      </c>
      <c r="D193" s="196">
        <v>7106</v>
      </c>
      <c r="E193" s="208" t="str">
        <f>IF(VLOOKUP($B:$B,'F25 Warehouse Sale Product List'!$A:$F,6,FALSE)="","",VLOOKUP($B:$B,'F25 Warehouse Sale Product List'!$A:$F,6,FALSE))</f>
        <v/>
      </c>
      <c r="F193" s="187"/>
    </row>
    <row r="194" spans="1:6" x14ac:dyDescent="0.25">
      <c r="A194" s="185">
        <v>61360780</v>
      </c>
      <c r="B194" s="189">
        <v>9781039703353</v>
      </c>
      <c r="C194" s="186" t="s">
        <v>1304</v>
      </c>
      <c r="D194" s="196">
        <v>7106</v>
      </c>
      <c r="E194" s="208" t="str">
        <f>IF(VLOOKUP($B:$B,'F25 Warehouse Sale Product List'!$A:$F,6,FALSE)="","",VLOOKUP($B:$B,'F25 Warehouse Sale Product List'!$A:$F,6,FALSE))</f>
        <v/>
      </c>
      <c r="F194" s="187"/>
    </row>
    <row r="195" spans="1:6" x14ac:dyDescent="0.25">
      <c r="A195" s="185">
        <v>3447481</v>
      </c>
      <c r="B195" s="189">
        <v>9781443176576</v>
      </c>
      <c r="C195" s="186" t="s">
        <v>818</v>
      </c>
      <c r="D195" s="196">
        <v>7106</v>
      </c>
      <c r="E195" s="208" t="str">
        <f>IF(VLOOKUP($B:$B,'F25 Warehouse Sale Product List'!$A:$F,6,FALSE)="","",VLOOKUP($B:$B,'F25 Warehouse Sale Product List'!$A:$F,6,FALSE))</f>
        <v/>
      </c>
      <c r="F195" s="187"/>
    </row>
    <row r="196" spans="1:6" x14ac:dyDescent="0.25">
      <c r="A196" s="185">
        <v>88031606</v>
      </c>
      <c r="B196" s="189">
        <v>9781039701236</v>
      </c>
      <c r="C196" s="186" t="s">
        <v>810</v>
      </c>
      <c r="D196" s="196">
        <v>7097</v>
      </c>
      <c r="E196" s="208" t="str">
        <f>IF(VLOOKUP($B:$B,'F25 Warehouse Sale Product List'!$A:$F,6,FALSE)="","",VLOOKUP($B:$B,'F25 Warehouse Sale Product List'!$A:$F,6,FALSE))</f>
        <v/>
      </c>
      <c r="F196" s="187"/>
    </row>
    <row r="197" spans="1:6" x14ac:dyDescent="0.25">
      <c r="A197" s="185">
        <v>32039669</v>
      </c>
      <c r="B197" s="189">
        <v>9781443191265</v>
      </c>
      <c r="C197" s="186" t="s">
        <v>801</v>
      </c>
      <c r="D197" s="196">
        <v>7066</v>
      </c>
      <c r="E197" s="208" t="str">
        <f>IF(VLOOKUP($B:$B,'F25 Warehouse Sale Product List'!$A:$F,6,FALSE)="","",VLOOKUP($B:$B,'F25 Warehouse Sale Product List'!$A:$F,6,FALSE))</f>
        <v/>
      </c>
      <c r="F197" s="187"/>
    </row>
    <row r="198" spans="1:6" x14ac:dyDescent="0.25">
      <c r="A198" s="185">
        <v>76173930</v>
      </c>
      <c r="B198" s="189">
        <v>9781039701564</v>
      </c>
      <c r="C198" s="186" t="s">
        <v>802</v>
      </c>
      <c r="D198" s="196">
        <v>7066</v>
      </c>
      <c r="E198" s="208" t="str">
        <f>IF(VLOOKUP($B:$B,'F25 Warehouse Sale Product List'!$A:$F,6,FALSE)="","",VLOOKUP($B:$B,'F25 Warehouse Sale Product List'!$A:$F,6,FALSE))</f>
        <v/>
      </c>
      <c r="F198" s="187"/>
    </row>
    <row r="199" spans="1:6" x14ac:dyDescent="0.25">
      <c r="A199" s="185">
        <v>71664803</v>
      </c>
      <c r="B199" s="189">
        <v>9781039702158</v>
      </c>
      <c r="C199" s="186" t="s">
        <v>848</v>
      </c>
      <c r="D199" s="196">
        <v>7066</v>
      </c>
      <c r="E199" s="208" t="str">
        <f>IF(VLOOKUP($B:$B,'F25 Warehouse Sale Product List'!$A:$F,6,FALSE)="","",VLOOKUP($B:$B,'F25 Warehouse Sale Product List'!$A:$F,6,FALSE))</f>
        <v/>
      </c>
      <c r="F199" s="187"/>
    </row>
    <row r="200" spans="1:6" x14ac:dyDescent="0.25">
      <c r="A200" s="185">
        <v>77579593</v>
      </c>
      <c r="B200" s="189">
        <v>9781039703551</v>
      </c>
      <c r="C200" s="186" t="s">
        <v>851</v>
      </c>
      <c r="D200" s="196">
        <v>7066</v>
      </c>
      <c r="E200" s="208" t="str">
        <f>IF(VLOOKUP($B:$B,'F25 Warehouse Sale Product List'!$A:$F,6,FALSE)="","",VLOOKUP($B:$B,'F25 Warehouse Sale Product List'!$A:$F,6,FALSE))</f>
        <v/>
      </c>
      <c r="F200" s="187"/>
    </row>
    <row r="201" spans="1:6" x14ac:dyDescent="0.25">
      <c r="A201" s="185">
        <v>85659477</v>
      </c>
      <c r="B201" s="189">
        <v>9781443199858</v>
      </c>
      <c r="C201" s="186" t="s">
        <v>1307</v>
      </c>
      <c r="D201" s="196">
        <v>7046</v>
      </c>
      <c r="E201" s="208" t="str">
        <f>IF(VLOOKUP($B:$B,'F25 Warehouse Sale Product List'!$A:$F,6,FALSE)="","",VLOOKUP($B:$B,'F25 Warehouse Sale Product List'!$A:$F,6,FALSE))</f>
        <v/>
      </c>
      <c r="F201" s="187"/>
    </row>
    <row r="202" spans="1:6" x14ac:dyDescent="0.25">
      <c r="A202" s="185">
        <v>80514689</v>
      </c>
      <c r="B202" s="189">
        <v>9781039708785</v>
      </c>
      <c r="C202" s="186" t="s">
        <v>1308</v>
      </c>
      <c r="D202" s="196">
        <v>7046</v>
      </c>
      <c r="E202" s="208" t="str">
        <f>IF(VLOOKUP($B:$B,'F25 Warehouse Sale Product List'!$A:$F,6,FALSE)="","",VLOOKUP($B:$B,'F25 Warehouse Sale Product List'!$A:$F,6,FALSE))</f>
        <v/>
      </c>
      <c r="F202" s="187"/>
    </row>
    <row r="203" spans="1:6" x14ac:dyDescent="0.25">
      <c r="A203" s="185">
        <v>3338028</v>
      </c>
      <c r="B203" s="189">
        <v>9781443169530</v>
      </c>
      <c r="C203" s="186" t="s">
        <v>791</v>
      </c>
      <c r="D203" s="196">
        <v>7038</v>
      </c>
      <c r="E203" s="208" t="str">
        <f>IF(VLOOKUP($B:$B,'F25 Warehouse Sale Product List'!$A:$F,6,FALSE)="","",VLOOKUP($B:$B,'F25 Warehouse Sale Product List'!$A:$F,6,FALSE))</f>
        <v/>
      </c>
      <c r="F203" s="187"/>
    </row>
    <row r="204" spans="1:6" x14ac:dyDescent="0.25">
      <c r="A204" s="185">
        <v>86394528</v>
      </c>
      <c r="B204" s="189">
        <v>9781443199124</v>
      </c>
      <c r="C204" s="186" t="s">
        <v>847</v>
      </c>
      <c r="D204" s="196">
        <v>7038</v>
      </c>
      <c r="E204" s="208" t="str">
        <f>IF(VLOOKUP($B:$B,'F25 Warehouse Sale Product List'!$A:$F,6,FALSE)="","",VLOOKUP($B:$B,'F25 Warehouse Sale Product List'!$A:$F,6,FALSE))</f>
        <v/>
      </c>
      <c r="F204" s="187"/>
    </row>
    <row r="205" spans="1:6" x14ac:dyDescent="0.25">
      <c r="A205" s="185">
        <v>14904999</v>
      </c>
      <c r="B205" s="189">
        <v>9781443198158</v>
      </c>
      <c r="C205" s="186" t="s">
        <v>1311</v>
      </c>
      <c r="D205" s="196">
        <v>7038</v>
      </c>
      <c r="E205" s="208" t="str">
        <f>IF(VLOOKUP($B:$B,'F25 Warehouse Sale Product List'!$A:$F,6,FALSE)="","",VLOOKUP($B:$B,'F25 Warehouse Sale Product List'!$A:$F,6,FALSE))</f>
        <v/>
      </c>
      <c r="F205" s="187"/>
    </row>
    <row r="206" spans="1:6" x14ac:dyDescent="0.25">
      <c r="A206" s="185">
        <v>77718546</v>
      </c>
      <c r="B206" s="189">
        <v>9781443199391</v>
      </c>
      <c r="C206" s="186" t="s">
        <v>415</v>
      </c>
      <c r="D206" s="196">
        <v>7038</v>
      </c>
      <c r="E206" s="208" t="str">
        <f>IF(VLOOKUP($B:$B,'F25 Warehouse Sale Product List'!$A:$F,6,FALSE)="","",VLOOKUP($B:$B,'F25 Warehouse Sale Product List'!$A:$F,6,FALSE))</f>
        <v/>
      </c>
      <c r="F206" s="187"/>
    </row>
    <row r="207" spans="1:6" x14ac:dyDescent="0.25">
      <c r="A207" s="185">
        <v>83808802</v>
      </c>
      <c r="B207" s="189">
        <v>9781039700819</v>
      </c>
      <c r="C207" s="186" t="s">
        <v>799</v>
      </c>
      <c r="D207" s="196">
        <v>7038</v>
      </c>
      <c r="E207" s="208" t="str">
        <f>IF(VLOOKUP($B:$B,'F25 Warehouse Sale Product List'!$A:$F,6,FALSE)="","",VLOOKUP($B:$B,'F25 Warehouse Sale Product List'!$A:$F,6,FALSE))</f>
        <v/>
      </c>
      <c r="F207" s="187"/>
    </row>
    <row r="208" spans="1:6" x14ac:dyDescent="0.25">
      <c r="A208" s="185">
        <v>31663748</v>
      </c>
      <c r="B208" s="189">
        <v>9781443198783</v>
      </c>
      <c r="C208" s="186" t="s">
        <v>800</v>
      </c>
      <c r="D208" s="196">
        <v>7038</v>
      </c>
      <c r="E208" s="208" t="str">
        <f>IF(VLOOKUP($B:$B,'F25 Warehouse Sale Product List'!$A:$F,6,FALSE)="","",VLOOKUP($B:$B,'F25 Warehouse Sale Product List'!$A:$F,6,FALSE))</f>
        <v/>
      </c>
      <c r="F208" s="187"/>
    </row>
    <row r="209" spans="1:6" x14ac:dyDescent="0.25">
      <c r="A209" s="185">
        <v>47185967</v>
      </c>
      <c r="B209" s="189">
        <v>9781443194662</v>
      </c>
      <c r="C209" s="186" t="s">
        <v>499</v>
      </c>
      <c r="D209" s="196">
        <v>7038</v>
      </c>
      <c r="E209" s="208" t="str">
        <f>IF(VLOOKUP($B:$B,'F25 Warehouse Sale Product List'!$A:$F,6,FALSE)="","",VLOOKUP($B:$B,'F25 Warehouse Sale Product List'!$A:$F,6,FALSE))</f>
        <v/>
      </c>
      <c r="F209" s="187"/>
    </row>
    <row r="210" spans="1:6" x14ac:dyDescent="0.25">
      <c r="A210" s="185">
        <v>3571917</v>
      </c>
      <c r="B210" s="189">
        <v>9781443185066</v>
      </c>
      <c r="C210" s="186" t="s">
        <v>1309</v>
      </c>
      <c r="D210" s="196">
        <v>7038</v>
      </c>
      <c r="E210" s="208" t="str">
        <f>IF(VLOOKUP($B:$B,'F25 Warehouse Sale Product List'!$A:$F,6,FALSE)="","",VLOOKUP($B:$B,'F25 Warehouse Sale Product List'!$A:$F,6,FALSE))</f>
        <v/>
      </c>
      <c r="F210" s="187"/>
    </row>
    <row r="211" spans="1:6" x14ac:dyDescent="0.25">
      <c r="A211" s="185">
        <v>63615393</v>
      </c>
      <c r="B211" s="189">
        <v>9781443193481</v>
      </c>
      <c r="C211" s="186" t="s">
        <v>778</v>
      </c>
      <c r="D211" s="196">
        <v>7038</v>
      </c>
      <c r="E211" s="208" t="str">
        <f>IF(VLOOKUP($B:$B,'F25 Warehouse Sale Product List'!$A:$F,6,FALSE)="","",VLOOKUP($B:$B,'F25 Warehouse Sale Product List'!$A:$F,6,FALSE))</f>
        <v/>
      </c>
      <c r="F211" s="187"/>
    </row>
    <row r="212" spans="1:6" x14ac:dyDescent="0.25">
      <c r="A212" s="185">
        <v>79944596</v>
      </c>
      <c r="B212" s="189">
        <v>9781039701311</v>
      </c>
      <c r="C212" s="186" t="s">
        <v>1310</v>
      </c>
      <c r="D212" s="196">
        <v>7038</v>
      </c>
      <c r="E212" s="208" t="str">
        <f>IF(VLOOKUP($B:$B,'F25 Warehouse Sale Product List'!$A:$F,6,FALSE)="","",VLOOKUP($B:$B,'F25 Warehouse Sale Product List'!$A:$F,6,FALSE))</f>
        <v/>
      </c>
      <c r="F212" s="187"/>
    </row>
    <row r="213" spans="1:6" x14ac:dyDescent="0.25">
      <c r="A213" s="185">
        <v>70989506</v>
      </c>
      <c r="B213" s="189">
        <v>9781039702356</v>
      </c>
      <c r="C213" s="186" t="s">
        <v>786</v>
      </c>
      <c r="D213" s="196">
        <v>7038</v>
      </c>
      <c r="E213" s="208" t="str">
        <f>IF(VLOOKUP($B:$B,'F25 Warehouse Sale Product List'!$A:$F,6,FALSE)="","",VLOOKUP($B:$B,'F25 Warehouse Sale Product List'!$A:$F,6,FALSE))</f>
        <v/>
      </c>
      <c r="F213" s="187"/>
    </row>
    <row r="214" spans="1:6" x14ac:dyDescent="0.25">
      <c r="A214" s="185">
        <v>45156999</v>
      </c>
      <c r="B214" s="189">
        <v>9781039701557</v>
      </c>
      <c r="C214" s="186" t="s">
        <v>789</v>
      </c>
      <c r="D214" s="196">
        <v>7038</v>
      </c>
      <c r="E214" s="208" t="str">
        <f>IF(VLOOKUP($B:$B,'F25 Warehouse Sale Product List'!$A:$F,6,FALSE)="","",VLOOKUP($B:$B,'F25 Warehouse Sale Product List'!$A:$F,6,FALSE))</f>
        <v/>
      </c>
      <c r="F214" s="187"/>
    </row>
    <row r="215" spans="1:6" x14ac:dyDescent="0.25">
      <c r="A215" s="185">
        <v>56111450</v>
      </c>
      <c r="B215" s="189">
        <v>9781443193771</v>
      </c>
      <c r="C215" s="186" t="s">
        <v>828</v>
      </c>
      <c r="D215" s="196">
        <v>7038</v>
      </c>
      <c r="E215" s="208" t="str">
        <f>IF(VLOOKUP($B:$B,'F25 Warehouse Sale Product List'!$A:$F,6,FALSE)="","",VLOOKUP($B:$B,'F25 Warehouse Sale Product List'!$A:$F,6,FALSE))</f>
        <v/>
      </c>
      <c r="F215" s="187"/>
    </row>
    <row r="216" spans="1:6" x14ac:dyDescent="0.25">
      <c r="A216" s="185">
        <v>2866525</v>
      </c>
      <c r="B216" s="189">
        <v>9781443145398</v>
      </c>
      <c r="C216" s="186" t="s">
        <v>287</v>
      </c>
      <c r="D216" s="196">
        <v>7038</v>
      </c>
      <c r="E216" s="208" t="str">
        <f>IF(VLOOKUP($B:$B,'F25 Warehouse Sale Product List'!$A:$F,6,FALSE)="","",VLOOKUP($B:$B,'F25 Warehouse Sale Product List'!$A:$F,6,FALSE))</f>
        <v/>
      </c>
      <c r="F216" s="187"/>
    </row>
    <row r="217" spans="1:6" x14ac:dyDescent="0.25">
      <c r="A217" s="185">
        <v>27001856</v>
      </c>
      <c r="B217" s="189">
        <v>9781443193702</v>
      </c>
      <c r="C217" s="186" t="s">
        <v>1312</v>
      </c>
      <c r="D217" s="196">
        <v>7038</v>
      </c>
      <c r="E217" s="208" t="str">
        <f>IF(VLOOKUP($B:$B,'F25 Warehouse Sale Product List'!$A:$F,6,FALSE)="","",VLOOKUP($B:$B,'F25 Warehouse Sale Product List'!$A:$F,6,FALSE))</f>
        <v/>
      </c>
      <c r="F217" s="187"/>
    </row>
    <row r="218" spans="1:6" x14ac:dyDescent="0.25">
      <c r="A218" s="185">
        <v>43089564</v>
      </c>
      <c r="B218" s="189">
        <v>9781443193078</v>
      </c>
      <c r="C218" s="186" t="s">
        <v>780</v>
      </c>
      <c r="D218" s="196">
        <v>7038</v>
      </c>
      <c r="E218" s="208" t="str">
        <f>IF(VLOOKUP($B:$B,'F25 Warehouse Sale Product List'!$A:$F,6,FALSE)="","",VLOOKUP($B:$B,'F25 Warehouse Sale Product List'!$A:$F,6,FALSE))</f>
        <v/>
      </c>
      <c r="F218" s="187"/>
    </row>
    <row r="219" spans="1:6" x14ac:dyDescent="0.25">
      <c r="A219" s="185">
        <v>95077220</v>
      </c>
      <c r="B219" s="189">
        <v>9781443192521</v>
      </c>
      <c r="C219" s="186" t="s">
        <v>293</v>
      </c>
      <c r="D219" s="196">
        <v>7038</v>
      </c>
      <c r="E219" s="208" t="str">
        <f>IF(VLOOKUP($B:$B,'F25 Warehouse Sale Product List'!$A:$F,6,FALSE)="","",VLOOKUP($B:$B,'F25 Warehouse Sale Product List'!$A:$F,6,FALSE))</f>
        <v/>
      </c>
      <c r="F219" s="187"/>
    </row>
    <row r="220" spans="1:6" x14ac:dyDescent="0.25">
      <c r="A220" s="185">
        <v>53607670</v>
      </c>
      <c r="B220" s="189">
        <v>9781443191906</v>
      </c>
      <c r="C220" s="186" t="s">
        <v>425</v>
      </c>
      <c r="D220" s="196">
        <v>7038</v>
      </c>
      <c r="E220" s="208" t="str">
        <f>IF(VLOOKUP($B:$B,'F25 Warehouse Sale Product List'!$A:$F,6,FALSE)="","",VLOOKUP($B:$B,'F25 Warehouse Sale Product List'!$A:$F,6,FALSE))</f>
        <v/>
      </c>
      <c r="F220" s="187"/>
    </row>
    <row r="221" spans="1:6" x14ac:dyDescent="0.25">
      <c r="A221" s="185">
        <v>56334859</v>
      </c>
      <c r="B221" s="189">
        <v>9781443193719</v>
      </c>
      <c r="C221" s="186" t="s">
        <v>426</v>
      </c>
      <c r="D221" s="196">
        <v>7038</v>
      </c>
      <c r="E221" s="208" t="str">
        <f>IF(VLOOKUP($B:$B,'F25 Warehouse Sale Product List'!$A:$F,6,FALSE)="","",VLOOKUP($B:$B,'F25 Warehouse Sale Product List'!$A:$F,6,FALSE))</f>
        <v/>
      </c>
      <c r="F221" s="187"/>
    </row>
    <row r="222" spans="1:6" x14ac:dyDescent="0.25">
      <c r="A222" s="185">
        <v>91184283</v>
      </c>
      <c r="B222" s="189">
        <v>9782898105326</v>
      </c>
      <c r="C222" s="186" t="s">
        <v>510</v>
      </c>
      <c r="D222" s="196">
        <v>7038</v>
      </c>
      <c r="E222" s="208" t="str">
        <f>IF(VLOOKUP($B:$B,'F25 Warehouse Sale Product List'!$A:$F,6,FALSE)="","",VLOOKUP($B:$B,'F25 Warehouse Sale Product List'!$A:$F,6,FALSE))</f>
        <v/>
      </c>
      <c r="F222" s="187"/>
    </row>
    <row r="223" spans="1:6" x14ac:dyDescent="0.25">
      <c r="A223" s="185">
        <v>91515558</v>
      </c>
      <c r="B223" s="189">
        <v>9781443194938</v>
      </c>
      <c r="C223" s="186" t="s">
        <v>437</v>
      </c>
      <c r="D223" s="196">
        <v>7038</v>
      </c>
      <c r="E223" s="208" t="str">
        <f>IF(VLOOKUP($B:$B,'F25 Warehouse Sale Product List'!$A:$F,6,FALSE)="","",VLOOKUP($B:$B,'F25 Warehouse Sale Product List'!$A:$F,6,FALSE))</f>
        <v/>
      </c>
      <c r="F223" s="187"/>
    </row>
    <row r="224" spans="1:6" x14ac:dyDescent="0.25">
      <c r="A224" s="185">
        <v>65785134</v>
      </c>
      <c r="B224" s="189">
        <v>9781443195362</v>
      </c>
      <c r="C224" s="186" t="s">
        <v>417</v>
      </c>
      <c r="D224" s="196">
        <v>7036</v>
      </c>
      <c r="E224" s="208" t="str">
        <f>IF(VLOOKUP($B:$B,'F25 Warehouse Sale Product List'!$A:$F,6,FALSE)="","",VLOOKUP($B:$B,'F25 Warehouse Sale Product List'!$A:$F,6,FALSE))</f>
        <v/>
      </c>
      <c r="F224" s="187"/>
    </row>
    <row r="225" spans="1:6" x14ac:dyDescent="0.25">
      <c r="A225" s="185">
        <v>70431047</v>
      </c>
      <c r="B225" s="189">
        <v>9781443197786</v>
      </c>
      <c r="C225" s="186" t="s">
        <v>1313</v>
      </c>
      <c r="D225" s="196">
        <v>7036</v>
      </c>
      <c r="E225" s="208" t="str">
        <f>IF(VLOOKUP($B:$B,'F25 Warehouse Sale Product List'!$A:$F,6,FALSE)="","",VLOOKUP($B:$B,'F25 Warehouse Sale Product List'!$A:$F,6,FALSE))</f>
        <v/>
      </c>
      <c r="F225" s="187"/>
    </row>
    <row r="226" spans="1:6" x14ac:dyDescent="0.25">
      <c r="A226" s="185">
        <v>21253661</v>
      </c>
      <c r="B226" s="189">
        <v>9791023514896</v>
      </c>
      <c r="C226" s="186" t="s">
        <v>432</v>
      </c>
      <c r="D226" s="196">
        <v>7036</v>
      </c>
      <c r="E226" s="208" t="str">
        <f>IF(VLOOKUP($B:$B,'F25 Warehouse Sale Product List'!$A:$F,6,FALSE)="","",VLOOKUP($B:$B,'F25 Warehouse Sale Product List'!$A:$F,6,FALSE))</f>
        <v/>
      </c>
      <c r="F226" s="187"/>
    </row>
    <row r="227" spans="1:6" x14ac:dyDescent="0.25">
      <c r="A227" s="185">
        <v>42993416</v>
      </c>
      <c r="B227" s="189">
        <v>9782897817664</v>
      </c>
      <c r="C227" s="186" t="s">
        <v>292</v>
      </c>
      <c r="D227" s="196">
        <v>7036</v>
      </c>
      <c r="E227" s="208" t="str">
        <f>IF(VLOOKUP($B:$B,'F25 Warehouse Sale Product List'!$A:$F,6,FALSE)="","",VLOOKUP($B:$B,'F25 Warehouse Sale Product List'!$A:$F,6,FALSE))</f>
        <v/>
      </c>
      <c r="F227" s="187"/>
    </row>
    <row r="228" spans="1:6" x14ac:dyDescent="0.25">
      <c r="A228" s="185">
        <v>74268237</v>
      </c>
      <c r="B228" s="189">
        <v>9781443191715</v>
      </c>
      <c r="C228" s="186" t="s">
        <v>280</v>
      </c>
      <c r="D228" s="196">
        <v>7036</v>
      </c>
      <c r="E228" s="208" t="str">
        <f>IF(VLOOKUP($B:$B,'F25 Warehouse Sale Product List'!$A:$F,6,FALSE)="","",VLOOKUP($B:$B,'F25 Warehouse Sale Product List'!$A:$F,6,FALSE))</f>
        <v/>
      </c>
      <c r="F228" s="187"/>
    </row>
    <row r="229" spans="1:6" x14ac:dyDescent="0.25">
      <c r="A229" s="185">
        <v>15680609</v>
      </c>
      <c r="B229" s="189">
        <v>9781443194228</v>
      </c>
      <c r="C229" s="186" t="s">
        <v>294</v>
      </c>
      <c r="D229" s="196">
        <v>7036</v>
      </c>
      <c r="E229" s="208" t="str">
        <f>IF(VLOOKUP($B:$B,'F25 Warehouse Sale Product List'!$A:$F,6,FALSE)="","",VLOOKUP($B:$B,'F25 Warehouse Sale Product List'!$A:$F,6,FALSE))</f>
        <v/>
      </c>
      <c r="F229" s="187"/>
    </row>
    <row r="230" spans="1:6" x14ac:dyDescent="0.25">
      <c r="A230" s="185">
        <v>57147353</v>
      </c>
      <c r="B230" s="189">
        <v>9782897744304</v>
      </c>
      <c r="C230" s="186" t="s">
        <v>435</v>
      </c>
      <c r="D230" s="196">
        <v>7036</v>
      </c>
      <c r="E230" s="208" t="str">
        <f>IF(VLOOKUP($B:$B,'F25 Warehouse Sale Product List'!$A:$F,6,FALSE)="","",VLOOKUP($B:$B,'F25 Warehouse Sale Product List'!$A:$F,6,FALSE))</f>
        <v/>
      </c>
      <c r="F230" s="187"/>
    </row>
    <row r="231" spans="1:6" x14ac:dyDescent="0.25">
      <c r="A231" s="185">
        <v>99818597</v>
      </c>
      <c r="B231" s="189">
        <v>9781443192330</v>
      </c>
      <c r="C231" s="186" t="s">
        <v>262</v>
      </c>
      <c r="D231" s="196">
        <v>7034</v>
      </c>
      <c r="E231" s="208" t="str">
        <f>IF(VLOOKUP($B:$B,'F25 Warehouse Sale Product List'!$A:$F,6,FALSE)="","",VLOOKUP($B:$B,'F25 Warehouse Sale Product List'!$A:$F,6,FALSE))</f>
        <v/>
      </c>
      <c r="F231" s="187"/>
    </row>
    <row r="232" spans="1:6" x14ac:dyDescent="0.25">
      <c r="A232" s="185">
        <v>41077603</v>
      </c>
      <c r="B232" s="189">
        <v>9781443195416</v>
      </c>
      <c r="C232" s="186" t="s">
        <v>406</v>
      </c>
      <c r="D232" s="196">
        <v>7034</v>
      </c>
      <c r="E232" s="208" t="str">
        <f>IF(VLOOKUP($B:$B,'F25 Warehouse Sale Product List'!$A:$F,6,FALSE)="","",VLOOKUP($B:$B,'F25 Warehouse Sale Product List'!$A:$F,6,FALSE))</f>
        <v/>
      </c>
      <c r="F232" s="187"/>
    </row>
    <row r="233" spans="1:6" x14ac:dyDescent="0.25">
      <c r="A233" s="185">
        <v>83138705</v>
      </c>
      <c r="B233" s="189">
        <v>9781443190428</v>
      </c>
      <c r="C233" s="186" t="s">
        <v>860</v>
      </c>
      <c r="D233" s="196">
        <v>7034</v>
      </c>
      <c r="E233" s="208" t="str">
        <f>IF(VLOOKUP($B:$B,'F25 Warehouse Sale Product List'!$A:$F,6,FALSE)="","",VLOOKUP($B:$B,'F25 Warehouse Sale Product List'!$A:$F,6,FALSE))</f>
        <v/>
      </c>
      <c r="F233" s="187"/>
    </row>
    <row r="234" spans="1:6" x14ac:dyDescent="0.25">
      <c r="A234" s="185">
        <v>98831439</v>
      </c>
      <c r="B234" s="189">
        <v>9781443199407</v>
      </c>
      <c r="C234" s="186" t="s">
        <v>500</v>
      </c>
      <c r="D234" s="196">
        <v>7034</v>
      </c>
      <c r="E234" s="208" t="str">
        <f>IF(VLOOKUP($B:$B,'F25 Warehouse Sale Product List'!$A:$F,6,FALSE)="","",VLOOKUP($B:$B,'F25 Warehouse Sale Product List'!$A:$F,6,FALSE))</f>
        <v/>
      </c>
      <c r="F234" s="187"/>
    </row>
    <row r="235" spans="1:6" x14ac:dyDescent="0.25">
      <c r="A235" s="185">
        <v>65162368</v>
      </c>
      <c r="B235" s="189">
        <v>9781443196222</v>
      </c>
      <c r="C235" s="186" t="s">
        <v>404</v>
      </c>
      <c r="D235" s="196">
        <v>7034</v>
      </c>
      <c r="E235" s="208" t="str">
        <f>IF(VLOOKUP($B:$B,'F25 Warehouse Sale Product List'!$A:$F,6,FALSE)="","",VLOOKUP($B:$B,'F25 Warehouse Sale Product List'!$A:$F,6,FALSE))</f>
        <v/>
      </c>
      <c r="F235" s="187"/>
    </row>
    <row r="236" spans="1:6" x14ac:dyDescent="0.25">
      <c r="A236" s="185">
        <v>71298267</v>
      </c>
      <c r="B236" s="189">
        <v>9781443193610</v>
      </c>
      <c r="C236" s="186" t="s">
        <v>835</v>
      </c>
      <c r="D236" s="196">
        <v>7034</v>
      </c>
      <c r="E236" s="208" t="str">
        <f>IF(VLOOKUP($B:$B,'F25 Warehouse Sale Product List'!$A:$F,6,FALSE)="","",VLOOKUP($B:$B,'F25 Warehouse Sale Product List'!$A:$F,6,FALSE))</f>
        <v/>
      </c>
      <c r="F236" s="187"/>
    </row>
    <row r="237" spans="1:6" x14ac:dyDescent="0.25">
      <c r="A237" s="185">
        <v>3286459</v>
      </c>
      <c r="B237" s="189">
        <v>9781443168625</v>
      </c>
      <c r="C237" s="186" t="s">
        <v>508</v>
      </c>
      <c r="D237" s="196">
        <v>7034</v>
      </c>
      <c r="E237" s="208" t="str">
        <f>IF(VLOOKUP($B:$B,'F25 Warehouse Sale Product List'!$A:$F,6,FALSE)="","",VLOOKUP($B:$B,'F25 Warehouse Sale Product List'!$A:$F,6,FALSE))</f>
        <v/>
      </c>
      <c r="F237" s="187"/>
    </row>
    <row r="238" spans="1:6" x14ac:dyDescent="0.25">
      <c r="A238" s="185">
        <v>30540697</v>
      </c>
      <c r="B238" s="189">
        <v>9781443198837</v>
      </c>
      <c r="C238" s="186" t="s">
        <v>405</v>
      </c>
      <c r="D238" s="196">
        <v>7033</v>
      </c>
      <c r="E238" s="208" t="str">
        <f>IF(VLOOKUP($B:$B,'F25 Warehouse Sale Product List'!$A:$F,6,FALSE)="","",VLOOKUP($B:$B,'F25 Warehouse Sale Product List'!$A:$F,6,FALSE))</f>
        <v/>
      </c>
      <c r="F238" s="187"/>
    </row>
    <row r="239" spans="1:6" x14ac:dyDescent="0.25">
      <c r="A239" s="185">
        <v>45739876</v>
      </c>
      <c r="B239" s="189">
        <v>9782897743840</v>
      </c>
      <c r="C239" s="186" t="s">
        <v>495</v>
      </c>
      <c r="D239" s="196">
        <v>7033</v>
      </c>
      <c r="E239" s="208" t="str">
        <f>IF(VLOOKUP($B:$B,'F25 Warehouse Sale Product List'!$A:$F,6,FALSE)="","",VLOOKUP($B:$B,'F25 Warehouse Sale Product List'!$A:$F,6,FALSE))</f>
        <v/>
      </c>
      <c r="F239" s="187"/>
    </row>
    <row r="240" spans="1:6" x14ac:dyDescent="0.25">
      <c r="A240" s="185">
        <v>3406883</v>
      </c>
      <c r="B240" s="189">
        <v>9781443174077</v>
      </c>
      <c r="C240" s="186" t="s">
        <v>516</v>
      </c>
      <c r="D240" s="196">
        <v>7033</v>
      </c>
      <c r="E240" s="208" t="str">
        <f>IF(VLOOKUP($B:$B,'F25 Warehouse Sale Product List'!$A:$F,6,FALSE)="","",VLOOKUP($B:$B,'F25 Warehouse Sale Product List'!$A:$F,6,FALSE))</f>
        <v/>
      </c>
      <c r="F240" s="187"/>
    </row>
    <row r="241" spans="1:6" x14ac:dyDescent="0.25">
      <c r="A241" s="185">
        <v>3444239</v>
      </c>
      <c r="B241" s="189">
        <v>9781443176163</v>
      </c>
      <c r="C241" s="186" t="s">
        <v>526</v>
      </c>
      <c r="D241" s="196">
        <v>7033</v>
      </c>
      <c r="E241" s="208" t="str">
        <f>IF(VLOOKUP($B:$B,'F25 Warehouse Sale Product List'!$A:$F,6,FALSE)="","",VLOOKUP($B:$B,'F25 Warehouse Sale Product List'!$A:$F,6,FALSE))</f>
        <v/>
      </c>
      <c r="F241" s="187"/>
    </row>
    <row r="242" spans="1:6" x14ac:dyDescent="0.25">
      <c r="A242" s="185">
        <v>74990560</v>
      </c>
      <c r="B242" s="189">
        <v>9781443190732</v>
      </c>
      <c r="C242" s="186" t="s">
        <v>517</v>
      </c>
      <c r="D242" s="196">
        <v>7033</v>
      </c>
      <c r="E242" s="208" t="str">
        <f>IF(VLOOKUP($B:$B,'F25 Warehouse Sale Product List'!$A:$F,6,FALSE)="","",VLOOKUP($B:$B,'F25 Warehouse Sale Product List'!$A:$F,6,FALSE))</f>
        <v/>
      </c>
      <c r="F242" s="187"/>
    </row>
    <row r="243" spans="1:6" x14ac:dyDescent="0.25">
      <c r="A243" s="185">
        <v>14740386</v>
      </c>
      <c r="B243" s="189">
        <v>9781443199575</v>
      </c>
      <c r="C243" s="186" t="s">
        <v>856</v>
      </c>
      <c r="D243" s="196">
        <v>7033</v>
      </c>
      <c r="E243" s="208" t="str">
        <f>IF(VLOOKUP($B:$B,'F25 Warehouse Sale Product List'!$A:$F,6,FALSE)="","",VLOOKUP($B:$B,'F25 Warehouse Sale Product List'!$A:$F,6,FALSE))</f>
        <v/>
      </c>
      <c r="F243" s="187"/>
    </row>
    <row r="244" spans="1:6" x14ac:dyDescent="0.25">
      <c r="A244" s="185">
        <v>29300395</v>
      </c>
      <c r="B244" s="189">
        <v>9781443192774</v>
      </c>
      <c r="C244" s="186" t="s">
        <v>418</v>
      </c>
      <c r="D244" s="196">
        <v>7033</v>
      </c>
      <c r="E244" s="208" t="str">
        <f>IF(VLOOKUP($B:$B,'F25 Warehouse Sale Product List'!$A:$F,6,FALSE)="","",VLOOKUP($B:$B,'F25 Warehouse Sale Product List'!$A:$F,6,FALSE))</f>
        <v/>
      </c>
      <c r="F244" s="187"/>
    </row>
    <row r="245" spans="1:6" x14ac:dyDescent="0.25">
      <c r="A245" s="185">
        <v>3406875</v>
      </c>
      <c r="B245" s="189">
        <v>9781443173957</v>
      </c>
      <c r="C245" s="186" t="s">
        <v>504</v>
      </c>
      <c r="D245" s="196">
        <v>7033</v>
      </c>
      <c r="E245" s="208" t="str">
        <f>IF(VLOOKUP($B:$B,'F25 Warehouse Sale Product List'!$A:$F,6,FALSE)="","",VLOOKUP($B:$B,'F25 Warehouse Sale Product List'!$A:$F,6,FALSE))</f>
        <v/>
      </c>
      <c r="F245" s="187"/>
    </row>
    <row r="246" spans="1:6" x14ac:dyDescent="0.25">
      <c r="A246" s="185">
        <v>3444081</v>
      </c>
      <c r="B246" s="189">
        <v>9781443176101</v>
      </c>
      <c r="C246" s="186" t="s">
        <v>522</v>
      </c>
      <c r="D246" s="196">
        <v>7033</v>
      </c>
      <c r="E246" s="208" t="str">
        <f>IF(VLOOKUP($B:$B,'F25 Warehouse Sale Product List'!$A:$F,6,FALSE)="","",VLOOKUP($B:$B,'F25 Warehouse Sale Product List'!$A:$F,6,FALSE))</f>
        <v/>
      </c>
      <c r="F246" s="187"/>
    </row>
    <row r="247" spans="1:6" x14ac:dyDescent="0.25">
      <c r="A247" s="185">
        <v>78403297</v>
      </c>
      <c r="B247" s="189">
        <v>9781443194365</v>
      </c>
      <c r="C247" s="186" t="s">
        <v>284</v>
      </c>
      <c r="D247" s="196">
        <v>7033</v>
      </c>
      <c r="E247" s="208" t="str">
        <f>IF(VLOOKUP($B:$B,'F25 Warehouse Sale Product List'!$A:$F,6,FALSE)="","",VLOOKUP($B:$B,'F25 Warehouse Sale Product List'!$A:$F,6,FALSE))</f>
        <v/>
      </c>
      <c r="F247" s="187"/>
    </row>
    <row r="248" spans="1:6" x14ac:dyDescent="0.25">
      <c r="A248" s="185">
        <v>60509681</v>
      </c>
      <c r="B248" s="189">
        <v>9781773881270</v>
      </c>
      <c r="C248" s="186" t="s">
        <v>428</v>
      </c>
      <c r="D248" s="196">
        <v>7033</v>
      </c>
      <c r="E248" s="208" t="str">
        <f>IF(VLOOKUP($B:$B,'F25 Warehouse Sale Product List'!$A:$F,6,FALSE)="","",VLOOKUP($B:$B,'F25 Warehouse Sale Product List'!$A:$F,6,FALSE))</f>
        <v/>
      </c>
      <c r="F248" s="187"/>
    </row>
    <row r="249" spans="1:6" x14ac:dyDescent="0.25">
      <c r="A249" s="185">
        <v>3144665</v>
      </c>
      <c r="B249" s="189">
        <v>9781443156004</v>
      </c>
      <c r="C249" s="186" t="s">
        <v>502</v>
      </c>
      <c r="D249" s="196">
        <v>7033</v>
      </c>
      <c r="E249" s="208" t="str">
        <f>IF(VLOOKUP($B:$B,'F25 Warehouse Sale Product List'!$A:$F,6,FALSE)="","",VLOOKUP($B:$B,'F25 Warehouse Sale Product List'!$A:$F,6,FALSE))</f>
        <v/>
      </c>
      <c r="F249" s="187"/>
    </row>
    <row r="250" spans="1:6" x14ac:dyDescent="0.25">
      <c r="A250" s="185">
        <v>75245477</v>
      </c>
      <c r="B250" s="189">
        <v>9781443195355</v>
      </c>
      <c r="C250" s="186" t="s">
        <v>424</v>
      </c>
      <c r="D250" s="196">
        <v>7033</v>
      </c>
      <c r="E250" s="208" t="str">
        <f>IF(VLOOKUP($B:$B,'F25 Warehouse Sale Product List'!$A:$F,6,FALSE)="","",VLOOKUP($B:$B,'F25 Warehouse Sale Product List'!$A:$F,6,FALSE))</f>
        <v/>
      </c>
      <c r="F250" s="187"/>
    </row>
    <row r="251" spans="1:6" x14ac:dyDescent="0.25">
      <c r="A251" s="185">
        <v>13877464</v>
      </c>
      <c r="B251" s="189">
        <v>9781443199742</v>
      </c>
      <c r="C251" s="186" t="s">
        <v>399</v>
      </c>
      <c r="D251" s="196">
        <v>7028</v>
      </c>
      <c r="E251" s="208" t="str">
        <f>IF(VLOOKUP($B:$B,'F25 Warehouse Sale Product List'!$A:$F,6,FALSE)="","",VLOOKUP($B:$B,'F25 Warehouse Sale Product List'!$A:$F,6,FALSE))</f>
        <v/>
      </c>
      <c r="F251" s="187"/>
    </row>
    <row r="252" spans="1:6" x14ac:dyDescent="0.25">
      <c r="A252" s="185">
        <v>67561815</v>
      </c>
      <c r="B252" s="189">
        <v>9781039704596</v>
      </c>
      <c r="C252" s="186" t="s">
        <v>1314</v>
      </c>
      <c r="D252" s="196">
        <v>7027</v>
      </c>
      <c r="E252" s="208" t="str">
        <f>IF(VLOOKUP($B:$B,'F25 Warehouse Sale Product List'!$A:$F,6,FALSE)="","",VLOOKUP($B:$B,'F25 Warehouse Sale Product List'!$A:$F,6,FALSE))</f>
        <v/>
      </c>
      <c r="F252" s="187"/>
    </row>
    <row r="253" spans="1:6" x14ac:dyDescent="0.25">
      <c r="A253" s="185">
        <v>62325452</v>
      </c>
      <c r="B253" s="189">
        <v>9781443198264</v>
      </c>
      <c r="C253" s="186" t="s">
        <v>408</v>
      </c>
      <c r="D253" s="196">
        <v>7026</v>
      </c>
      <c r="E253" s="208" t="str">
        <f>IF(VLOOKUP($B:$B,'F25 Warehouse Sale Product List'!$A:$F,6,FALSE)="","",VLOOKUP($B:$B,'F25 Warehouse Sale Product List'!$A:$F,6,FALSE))</f>
        <v/>
      </c>
      <c r="F253" s="187"/>
    </row>
    <row r="254" spans="1:6" x14ac:dyDescent="0.25">
      <c r="A254" s="185">
        <v>13751343</v>
      </c>
      <c r="B254" s="189">
        <v>9781443199360</v>
      </c>
      <c r="C254" s="186" t="s">
        <v>407</v>
      </c>
      <c r="D254" s="196">
        <v>7026</v>
      </c>
      <c r="E254" s="208" t="str">
        <f>IF(VLOOKUP($B:$B,'F25 Warehouse Sale Product List'!$A:$F,6,FALSE)="","",VLOOKUP($B:$B,'F25 Warehouse Sale Product List'!$A:$F,6,FALSE))</f>
        <v/>
      </c>
      <c r="F254" s="187"/>
    </row>
    <row r="255" spans="1:6" x14ac:dyDescent="0.25">
      <c r="A255" s="185">
        <v>3555953</v>
      </c>
      <c r="B255" s="189">
        <v>9781443181495</v>
      </c>
      <c r="C255" s="186" t="s">
        <v>507</v>
      </c>
      <c r="D255" s="196">
        <v>7026</v>
      </c>
      <c r="E255" s="208" t="str">
        <f>IF(VLOOKUP($B:$B,'F25 Warehouse Sale Product List'!$A:$F,6,FALSE)="","",VLOOKUP($B:$B,'F25 Warehouse Sale Product List'!$A:$F,6,FALSE))</f>
        <v/>
      </c>
      <c r="F255" s="187"/>
    </row>
    <row r="256" spans="1:6" x14ac:dyDescent="0.25">
      <c r="A256" s="185">
        <v>89655597</v>
      </c>
      <c r="B256" s="189">
        <v>9781443187596</v>
      </c>
      <c r="C256" s="186" t="s">
        <v>850</v>
      </c>
      <c r="D256" s="196">
        <v>7019</v>
      </c>
      <c r="E256" s="208" t="str">
        <f>IF(VLOOKUP($B:$B,'F25 Warehouse Sale Product List'!$A:$F,6,FALSE)="","",VLOOKUP($B:$B,'F25 Warehouse Sale Product List'!$A:$F,6,FALSE))</f>
        <v/>
      </c>
      <c r="F256" s="187"/>
    </row>
    <row r="257" spans="1:6" x14ac:dyDescent="0.25">
      <c r="A257" s="185">
        <v>12038654</v>
      </c>
      <c r="B257" s="189">
        <v>9781443196802</v>
      </c>
      <c r="C257" s="186" t="s">
        <v>409</v>
      </c>
      <c r="D257" s="196">
        <v>7019</v>
      </c>
      <c r="E257" s="208" t="str">
        <f>IF(VLOOKUP($B:$B,'F25 Warehouse Sale Product List'!$A:$F,6,FALSE)="","",VLOOKUP($B:$B,'F25 Warehouse Sale Product List'!$A:$F,6,FALSE))</f>
        <v/>
      </c>
      <c r="F257" s="187"/>
    </row>
    <row r="258" spans="1:6" x14ac:dyDescent="0.25">
      <c r="A258" s="185">
        <v>36522449</v>
      </c>
      <c r="B258" s="189">
        <v>9781443194099</v>
      </c>
      <c r="C258" s="186" t="s">
        <v>779</v>
      </c>
      <c r="D258" s="196">
        <v>7019</v>
      </c>
      <c r="E258" s="208" t="str">
        <f>IF(VLOOKUP($B:$B,'F25 Warehouse Sale Product List'!$A:$F,6,FALSE)="","",VLOOKUP($B:$B,'F25 Warehouse Sale Product List'!$A:$F,6,FALSE))</f>
        <v/>
      </c>
      <c r="F258" s="187"/>
    </row>
    <row r="259" spans="1:6" x14ac:dyDescent="0.25">
      <c r="A259" s="185">
        <v>3595884</v>
      </c>
      <c r="B259" s="189">
        <v>9781443185974</v>
      </c>
      <c r="C259" s="186" t="s">
        <v>414</v>
      </c>
      <c r="D259" s="196">
        <v>7019</v>
      </c>
      <c r="E259" s="208" t="str">
        <f>IF(VLOOKUP($B:$B,'F25 Warehouse Sale Product List'!$A:$F,6,FALSE)="","",VLOOKUP($B:$B,'F25 Warehouse Sale Product List'!$A:$F,6,FALSE))</f>
        <v/>
      </c>
      <c r="F259" s="187"/>
    </row>
    <row r="260" spans="1:6" x14ac:dyDescent="0.25">
      <c r="A260" s="185">
        <v>73850848</v>
      </c>
      <c r="B260" s="189">
        <v>9781443195157</v>
      </c>
      <c r="C260" s="186" t="s">
        <v>402</v>
      </c>
      <c r="D260" s="196">
        <v>7019</v>
      </c>
      <c r="E260" s="208" t="str">
        <f>IF(VLOOKUP($B:$B,'F25 Warehouse Sale Product List'!$A:$F,6,FALSE)="","",VLOOKUP($B:$B,'F25 Warehouse Sale Product List'!$A:$F,6,FALSE))</f>
        <v/>
      </c>
      <c r="F260" s="187"/>
    </row>
    <row r="261" spans="1:6" x14ac:dyDescent="0.25">
      <c r="A261" s="185">
        <v>99402218</v>
      </c>
      <c r="B261" s="189">
        <v>9781443192767</v>
      </c>
      <c r="C261" s="186" t="s">
        <v>855</v>
      </c>
      <c r="D261" s="196">
        <v>7019</v>
      </c>
      <c r="E261" s="208" t="str">
        <f>IF(VLOOKUP($B:$B,'F25 Warehouse Sale Product List'!$A:$F,6,FALSE)="","",VLOOKUP($B:$B,'F25 Warehouse Sale Product List'!$A:$F,6,FALSE))</f>
        <v/>
      </c>
      <c r="F261" s="187"/>
    </row>
    <row r="262" spans="1:6" x14ac:dyDescent="0.25">
      <c r="A262" s="185">
        <v>11271980</v>
      </c>
      <c r="B262" s="189">
        <v>9781443189378</v>
      </c>
      <c r="C262" s="186" t="s">
        <v>842</v>
      </c>
      <c r="D262" s="196">
        <v>7019</v>
      </c>
      <c r="E262" s="208" t="str">
        <f>IF(VLOOKUP($B:$B,'F25 Warehouse Sale Product List'!$A:$F,6,FALSE)="","",VLOOKUP($B:$B,'F25 Warehouse Sale Product List'!$A:$F,6,FALSE))</f>
        <v/>
      </c>
      <c r="F262" s="187"/>
    </row>
    <row r="263" spans="1:6" x14ac:dyDescent="0.25">
      <c r="A263" s="185">
        <v>3605336</v>
      </c>
      <c r="B263" s="189">
        <v>9781443185844</v>
      </c>
      <c r="C263" s="186" t="s">
        <v>282</v>
      </c>
      <c r="D263" s="196">
        <v>7019</v>
      </c>
      <c r="E263" s="208" t="str">
        <f>IF(VLOOKUP($B:$B,'F25 Warehouse Sale Product List'!$A:$F,6,FALSE)="","",VLOOKUP($B:$B,'F25 Warehouse Sale Product List'!$A:$F,6,FALSE))</f>
        <v/>
      </c>
      <c r="F263" s="187"/>
    </row>
    <row r="264" spans="1:6" x14ac:dyDescent="0.25">
      <c r="A264" s="185">
        <v>3554872</v>
      </c>
      <c r="B264" s="189">
        <v>9781443181563</v>
      </c>
      <c r="C264" s="186" t="s">
        <v>505</v>
      </c>
      <c r="D264" s="196">
        <v>7019</v>
      </c>
      <c r="E264" s="208" t="str">
        <f>IF(VLOOKUP($B:$B,'F25 Warehouse Sale Product List'!$A:$F,6,FALSE)="","",VLOOKUP($B:$B,'F25 Warehouse Sale Product List'!$A:$F,6,FALSE))</f>
        <v/>
      </c>
      <c r="F264" s="187"/>
    </row>
    <row r="265" spans="1:6" x14ac:dyDescent="0.25">
      <c r="A265" s="185">
        <v>27317134</v>
      </c>
      <c r="B265" s="189">
        <v>9781803706993</v>
      </c>
      <c r="C265" s="186" t="s">
        <v>1315</v>
      </c>
      <c r="D265" s="196">
        <v>7019</v>
      </c>
      <c r="E265" s="208" t="str">
        <f>IF(VLOOKUP($B:$B,'F25 Warehouse Sale Product List'!$A:$F,6,FALSE)="","",VLOOKUP($B:$B,'F25 Warehouse Sale Product List'!$A:$F,6,FALSE))</f>
        <v/>
      </c>
      <c r="F265" s="187"/>
    </row>
    <row r="266" spans="1:6" x14ac:dyDescent="0.25">
      <c r="A266" s="185">
        <v>24505724</v>
      </c>
      <c r="B266" s="189">
        <v>9782895915591</v>
      </c>
      <c r="C266" s="186" t="s">
        <v>291</v>
      </c>
      <c r="D266" s="196">
        <v>7019</v>
      </c>
      <c r="E266" s="208" t="str">
        <f>IF(VLOOKUP($B:$B,'F25 Warehouse Sale Product List'!$A:$F,6,FALSE)="","",VLOOKUP($B:$B,'F25 Warehouse Sale Product List'!$A:$F,6,FALSE))</f>
        <v/>
      </c>
      <c r="F266" s="187"/>
    </row>
    <row r="267" spans="1:6" x14ac:dyDescent="0.25">
      <c r="A267" s="185">
        <v>35686963</v>
      </c>
      <c r="B267" s="189">
        <v>9781443189156</v>
      </c>
      <c r="C267" s="186" t="s">
        <v>1316</v>
      </c>
      <c r="D267" s="196">
        <v>7018</v>
      </c>
      <c r="E267" s="208" t="str">
        <f>IF(VLOOKUP($B:$B,'F25 Warehouse Sale Product List'!$A:$F,6,FALSE)="","",VLOOKUP($B:$B,'F25 Warehouse Sale Product List'!$A:$F,6,FALSE))</f>
        <v/>
      </c>
      <c r="F267" s="187"/>
    </row>
    <row r="268" spans="1:6" x14ac:dyDescent="0.25">
      <c r="A268" s="185">
        <v>34910558</v>
      </c>
      <c r="B268" s="189">
        <v>9781443196987</v>
      </c>
      <c r="C268" s="186" t="s">
        <v>483</v>
      </c>
      <c r="D268" s="196">
        <v>7018</v>
      </c>
      <c r="E268" s="208" t="str">
        <f>IF(VLOOKUP($B:$B,'F25 Warehouse Sale Product List'!$A:$F,6,FALSE)="","",VLOOKUP($B:$B,'F25 Warehouse Sale Product List'!$A:$F,6,FALSE))</f>
        <v/>
      </c>
      <c r="F268" s="187"/>
    </row>
    <row r="269" spans="1:6" x14ac:dyDescent="0.25">
      <c r="A269" s="185">
        <v>3548156</v>
      </c>
      <c r="B269" s="189">
        <v>9781443181297</v>
      </c>
      <c r="C269" s="186" t="s">
        <v>484</v>
      </c>
      <c r="D269" s="196">
        <v>7018</v>
      </c>
      <c r="E269" s="208" t="str">
        <f>IF(VLOOKUP($B:$B,'F25 Warehouse Sale Product List'!$A:$F,6,FALSE)="","",VLOOKUP($B:$B,'F25 Warehouse Sale Product List'!$A:$F,6,FALSE))</f>
        <v/>
      </c>
      <c r="F269" s="187"/>
    </row>
    <row r="270" spans="1:6" x14ac:dyDescent="0.25">
      <c r="A270" s="185">
        <v>52551745</v>
      </c>
      <c r="B270" s="189">
        <v>9782898105722</v>
      </c>
      <c r="C270" s="186" t="s">
        <v>272</v>
      </c>
      <c r="D270" s="196">
        <v>7018</v>
      </c>
      <c r="E270" s="208" t="str">
        <f>IF(VLOOKUP($B:$B,'F25 Warehouse Sale Product List'!$A:$F,6,FALSE)="","",VLOOKUP($B:$B,'F25 Warehouse Sale Product List'!$A:$F,6,FALSE))</f>
        <v/>
      </c>
      <c r="F270" s="187"/>
    </row>
    <row r="271" spans="1:6" x14ac:dyDescent="0.25">
      <c r="A271" s="185">
        <v>15018176</v>
      </c>
      <c r="B271" s="189">
        <v>9782898105579</v>
      </c>
      <c r="C271" s="186" t="s">
        <v>273</v>
      </c>
      <c r="D271" s="196">
        <v>7018</v>
      </c>
      <c r="E271" s="208" t="str">
        <f>IF(VLOOKUP($B:$B,'F25 Warehouse Sale Product List'!$A:$F,6,FALSE)="","",VLOOKUP($B:$B,'F25 Warehouse Sale Product List'!$A:$F,6,FALSE))</f>
        <v/>
      </c>
      <c r="F271" s="187"/>
    </row>
    <row r="272" spans="1:6" x14ac:dyDescent="0.25">
      <c r="A272" s="185">
        <v>83872443</v>
      </c>
      <c r="B272" s="189">
        <v>9782924984550</v>
      </c>
      <c r="C272" s="186" t="s">
        <v>398</v>
      </c>
      <c r="D272" s="196">
        <v>7018</v>
      </c>
      <c r="E272" s="208" t="str">
        <f>IF(VLOOKUP($B:$B,'F25 Warehouse Sale Product List'!$A:$F,6,FALSE)="","",VLOOKUP($B:$B,'F25 Warehouse Sale Product List'!$A:$F,6,FALSE))</f>
        <v/>
      </c>
      <c r="F272" s="187"/>
    </row>
    <row r="273" spans="1:6" x14ac:dyDescent="0.25">
      <c r="A273" s="185">
        <v>75947746</v>
      </c>
      <c r="B273" s="189">
        <v>9781443195423</v>
      </c>
      <c r="C273" s="186" t="s">
        <v>275</v>
      </c>
      <c r="D273" s="196">
        <v>7018</v>
      </c>
      <c r="E273" s="208" t="str">
        <f>IF(VLOOKUP($B:$B,'F25 Warehouse Sale Product List'!$A:$F,6,FALSE)="","",VLOOKUP($B:$B,'F25 Warehouse Sale Product List'!$A:$F,6,FALSE))</f>
        <v/>
      </c>
      <c r="F273" s="187"/>
    </row>
    <row r="274" spans="1:6" x14ac:dyDescent="0.25">
      <c r="A274" s="185">
        <v>3483120</v>
      </c>
      <c r="B274" s="189">
        <v>9781443177962</v>
      </c>
      <c r="C274" s="186" t="s">
        <v>277</v>
      </c>
      <c r="D274" s="196">
        <v>7018</v>
      </c>
      <c r="E274" s="208" t="str">
        <f>IF(VLOOKUP($B:$B,'F25 Warehouse Sale Product List'!$A:$F,6,FALSE)="","",VLOOKUP($B:$B,'F25 Warehouse Sale Product List'!$A:$F,6,FALSE))</f>
        <v/>
      </c>
      <c r="F274" s="187"/>
    </row>
    <row r="275" spans="1:6" x14ac:dyDescent="0.25">
      <c r="A275" s="185">
        <v>69237613</v>
      </c>
      <c r="B275" s="189">
        <v>9781443189699</v>
      </c>
      <c r="C275" s="186" t="s">
        <v>515</v>
      </c>
      <c r="D275" s="196">
        <v>7018</v>
      </c>
      <c r="E275" s="208" t="str">
        <f>IF(VLOOKUP($B:$B,'F25 Warehouse Sale Product List'!$A:$F,6,FALSE)="","",VLOOKUP($B:$B,'F25 Warehouse Sale Product List'!$A:$F,6,FALSE))</f>
        <v/>
      </c>
      <c r="F275" s="187"/>
    </row>
    <row r="276" spans="1:6" x14ac:dyDescent="0.25">
      <c r="A276" s="185">
        <v>61164283</v>
      </c>
      <c r="B276" s="189">
        <v>9781443194464</v>
      </c>
      <c r="C276" s="186" t="s">
        <v>853</v>
      </c>
      <c r="D276" s="196">
        <v>7018</v>
      </c>
      <c r="E276" s="208" t="str">
        <f>IF(VLOOKUP($B:$B,'F25 Warehouse Sale Product List'!$A:$F,6,FALSE)="","",VLOOKUP($B:$B,'F25 Warehouse Sale Product List'!$A:$F,6,FALSE))</f>
        <v/>
      </c>
      <c r="F276" s="187"/>
    </row>
    <row r="277" spans="1:6" x14ac:dyDescent="0.25">
      <c r="A277" s="185">
        <v>11791389</v>
      </c>
      <c r="B277" s="189">
        <v>9781443194693</v>
      </c>
      <c r="C277" s="186" t="s">
        <v>421</v>
      </c>
      <c r="D277" s="196">
        <v>7018</v>
      </c>
      <c r="E277" s="208" t="str">
        <f>IF(VLOOKUP($B:$B,'F25 Warehouse Sale Product List'!$A:$F,6,FALSE)="","",VLOOKUP($B:$B,'F25 Warehouse Sale Product List'!$A:$F,6,FALSE))</f>
        <v/>
      </c>
      <c r="F277" s="187"/>
    </row>
    <row r="278" spans="1:6" x14ac:dyDescent="0.25">
      <c r="A278" s="185">
        <v>2638643</v>
      </c>
      <c r="B278" s="189">
        <v>9781443132664</v>
      </c>
      <c r="C278" s="186" t="s">
        <v>422</v>
      </c>
      <c r="D278" s="196">
        <v>7018</v>
      </c>
      <c r="E278" s="208" t="str">
        <f>IF(VLOOKUP($B:$B,'F25 Warehouse Sale Product List'!$A:$F,6,FALSE)="","",VLOOKUP($B:$B,'F25 Warehouse Sale Product List'!$A:$F,6,FALSE))</f>
        <v/>
      </c>
      <c r="F278" s="187"/>
    </row>
    <row r="279" spans="1:6" x14ac:dyDescent="0.25">
      <c r="A279" s="185">
        <v>10111175</v>
      </c>
      <c r="B279" s="189">
        <v>9781801311472</v>
      </c>
      <c r="C279" s="186" t="s">
        <v>429</v>
      </c>
      <c r="D279" s="196">
        <v>7018</v>
      </c>
      <c r="E279" s="208" t="str">
        <f>IF(VLOOKUP($B:$B,'F25 Warehouse Sale Product List'!$A:$F,6,FALSE)="","",VLOOKUP($B:$B,'F25 Warehouse Sale Product List'!$A:$F,6,FALSE))</f>
        <v/>
      </c>
      <c r="F279" s="187"/>
    </row>
    <row r="280" spans="1:6" x14ac:dyDescent="0.25">
      <c r="A280" s="185">
        <v>77076413</v>
      </c>
      <c r="B280" s="189">
        <v>9781773884974</v>
      </c>
      <c r="C280" s="186" t="s">
        <v>1323</v>
      </c>
      <c r="D280" s="196">
        <v>7017</v>
      </c>
      <c r="E280" s="208" t="str">
        <f>IF(VLOOKUP($B:$B,'F25 Warehouse Sale Product List'!$A:$F,6,FALSE)="","",VLOOKUP($B:$B,'F25 Warehouse Sale Product List'!$A:$F,6,FALSE))</f>
        <v/>
      </c>
      <c r="F280" s="187"/>
    </row>
    <row r="281" spans="1:6" x14ac:dyDescent="0.25">
      <c r="A281" s="185">
        <v>3434040</v>
      </c>
      <c r="B281" s="189">
        <v>9781443175531</v>
      </c>
      <c r="C281" s="186" t="s">
        <v>475</v>
      </c>
      <c r="D281" s="196">
        <v>7017</v>
      </c>
      <c r="E281" s="208" t="str">
        <f>IF(VLOOKUP($B:$B,'F25 Warehouse Sale Product List'!$A:$F,6,FALSE)="","",VLOOKUP($B:$B,'F25 Warehouse Sale Product List'!$A:$F,6,FALSE))</f>
        <v/>
      </c>
      <c r="F281" s="187"/>
    </row>
    <row r="282" spans="1:6" x14ac:dyDescent="0.25">
      <c r="A282" s="185">
        <v>89814760</v>
      </c>
      <c r="B282" s="189">
        <v>9781443192675</v>
      </c>
      <c r="C282" s="186" t="s">
        <v>518</v>
      </c>
      <c r="D282" s="196">
        <v>7017</v>
      </c>
      <c r="E282" s="208" t="str">
        <f>IF(VLOOKUP($B:$B,'F25 Warehouse Sale Product List'!$A:$F,6,FALSE)="","",VLOOKUP($B:$B,'F25 Warehouse Sale Product List'!$A:$F,6,FALSE))</f>
        <v/>
      </c>
      <c r="F282" s="187"/>
    </row>
    <row r="283" spans="1:6" x14ac:dyDescent="0.25">
      <c r="A283" s="185">
        <v>3409150</v>
      </c>
      <c r="B283" s="189">
        <v>9781443174343</v>
      </c>
      <c r="C283" s="186" t="s">
        <v>911</v>
      </c>
      <c r="D283" s="196">
        <v>7017</v>
      </c>
      <c r="E283" s="208" t="str">
        <f>IF(VLOOKUP($B:$B,'F25 Warehouse Sale Product List'!$A:$F,6,FALSE)="","",VLOOKUP($B:$B,'F25 Warehouse Sale Product List'!$A:$F,6,FALSE))</f>
        <v/>
      </c>
      <c r="F283" s="187"/>
    </row>
    <row r="284" spans="1:6" x14ac:dyDescent="0.25">
      <c r="A284" s="185">
        <v>18845806</v>
      </c>
      <c r="B284" s="189">
        <v>9781443192682</v>
      </c>
      <c r="C284" s="186" t="s">
        <v>476</v>
      </c>
      <c r="D284" s="196">
        <v>7017</v>
      </c>
      <c r="E284" s="208" t="str">
        <f>IF(VLOOKUP($B:$B,'F25 Warehouse Sale Product List'!$A:$F,6,FALSE)="","",VLOOKUP($B:$B,'F25 Warehouse Sale Product List'!$A:$F,6,FALSE))</f>
        <v/>
      </c>
      <c r="F284" s="187"/>
    </row>
    <row r="285" spans="1:6" x14ac:dyDescent="0.25">
      <c r="A285" s="185">
        <v>89246717</v>
      </c>
      <c r="B285" s="189">
        <v>9781443192149</v>
      </c>
      <c r="C285" s="186" t="s">
        <v>264</v>
      </c>
      <c r="D285" s="196">
        <v>7017</v>
      </c>
      <c r="E285" s="208" t="str">
        <f>IF(VLOOKUP($B:$B,'F25 Warehouse Sale Product List'!$A:$F,6,FALSE)="","",VLOOKUP($B:$B,'F25 Warehouse Sale Product List'!$A:$F,6,FALSE))</f>
        <v/>
      </c>
      <c r="F285" s="187"/>
    </row>
    <row r="286" spans="1:6" x14ac:dyDescent="0.25">
      <c r="A286" s="185">
        <v>64591205</v>
      </c>
      <c r="B286" s="189">
        <v>9781443197762</v>
      </c>
      <c r="C286" s="186" t="s">
        <v>520</v>
      </c>
      <c r="D286" s="196">
        <v>7017</v>
      </c>
      <c r="E286" s="208" t="str">
        <f>IF(VLOOKUP($B:$B,'F25 Warehouse Sale Product List'!$A:$F,6,FALSE)="","",VLOOKUP($B:$B,'F25 Warehouse Sale Product List'!$A:$F,6,FALSE))</f>
        <v/>
      </c>
      <c r="F286" s="187"/>
    </row>
    <row r="287" spans="1:6" x14ac:dyDescent="0.25">
      <c r="A287" s="185">
        <v>11628181</v>
      </c>
      <c r="B287" s="189">
        <v>9781443197779</v>
      </c>
      <c r="C287" s="186" t="s">
        <v>519</v>
      </c>
      <c r="D287" s="196">
        <v>7017</v>
      </c>
      <c r="E287" s="208" t="str">
        <f>IF(VLOOKUP($B:$B,'F25 Warehouse Sale Product List'!$A:$F,6,FALSE)="","",VLOOKUP($B:$B,'F25 Warehouse Sale Product List'!$A:$F,6,FALSE))</f>
        <v/>
      </c>
      <c r="F287" s="187"/>
    </row>
    <row r="288" spans="1:6" x14ac:dyDescent="0.25">
      <c r="A288" s="185">
        <v>3440401</v>
      </c>
      <c r="B288" s="189">
        <v>9781443176477</v>
      </c>
      <c r="C288" s="186" t="s">
        <v>908</v>
      </c>
      <c r="D288" s="196">
        <v>7017</v>
      </c>
      <c r="E288" s="208" t="str">
        <f>IF(VLOOKUP($B:$B,'F25 Warehouse Sale Product List'!$A:$F,6,FALSE)="","",VLOOKUP($B:$B,'F25 Warehouse Sale Product List'!$A:$F,6,FALSE))</f>
        <v/>
      </c>
      <c r="F288" s="187"/>
    </row>
    <row r="289" spans="1:6" x14ac:dyDescent="0.25">
      <c r="A289" s="185">
        <v>94574667</v>
      </c>
      <c r="B289" s="189">
        <v>9781443199353</v>
      </c>
      <c r="C289" s="186" t="s">
        <v>1327</v>
      </c>
      <c r="D289" s="196">
        <v>7017</v>
      </c>
      <c r="E289" s="208" t="str">
        <f>IF(VLOOKUP($B:$B,'F25 Warehouse Sale Product List'!$A:$F,6,FALSE)="","",VLOOKUP($B:$B,'F25 Warehouse Sale Product List'!$A:$F,6,FALSE))</f>
        <v/>
      </c>
      <c r="F289" s="187"/>
    </row>
    <row r="290" spans="1:6" x14ac:dyDescent="0.25">
      <c r="A290" s="185">
        <v>3317981</v>
      </c>
      <c r="B290" s="189">
        <v>9781443168748</v>
      </c>
      <c r="C290" s="186" t="s">
        <v>1326</v>
      </c>
      <c r="D290" s="196">
        <v>7017</v>
      </c>
      <c r="E290" s="208" t="str">
        <f>IF(VLOOKUP($B:$B,'F25 Warehouse Sale Product List'!$A:$F,6,FALSE)="","",VLOOKUP($B:$B,'F25 Warehouse Sale Product List'!$A:$F,6,FALSE))</f>
        <v/>
      </c>
      <c r="F290" s="187"/>
    </row>
    <row r="291" spans="1:6" x14ac:dyDescent="0.25">
      <c r="A291" s="185">
        <v>78976782</v>
      </c>
      <c r="B291" s="189">
        <v>9781443189460</v>
      </c>
      <c r="C291" s="186" t="s">
        <v>266</v>
      </c>
      <c r="D291" s="196">
        <v>7017</v>
      </c>
      <c r="E291" s="208" t="str">
        <f>IF(VLOOKUP($B:$B,'F25 Warehouse Sale Product List'!$A:$F,6,FALSE)="","",VLOOKUP($B:$B,'F25 Warehouse Sale Product List'!$A:$F,6,FALSE))</f>
        <v/>
      </c>
      <c r="F291" s="187"/>
    </row>
    <row r="292" spans="1:6" x14ac:dyDescent="0.25">
      <c r="A292" s="185">
        <v>31527043</v>
      </c>
      <c r="B292" s="189">
        <v>9781443190817</v>
      </c>
      <c r="C292" s="186" t="s">
        <v>129</v>
      </c>
      <c r="D292" s="196">
        <v>7017</v>
      </c>
      <c r="E292" s="208" t="str">
        <f>IF(VLOOKUP($B:$B,'F25 Warehouse Sale Product List'!$A:$F,6,FALSE)="","",VLOOKUP($B:$B,'F25 Warehouse Sale Product List'!$A:$F,6,FALSE))</f>
        <v/>
      </c>
      <c r="F292" s="187"/>
    </row>
    <row r="293" spans="1:6" x14ac:dyDescent="0.25">
      <c r="A293" s="185">
        <v>58804818</v>
      </c>
      <c r="B293" s="189">
        <v>9781443189149</v>
      </c>
      <c r="C293" s="186" t="s">
        <v>866</v>
      </c>
      <c r="D293" s="196">
        <v>7017</v>
      </c>
      <c r="E293" s="208" t="str">
        <f>IF(VLOOKUP($B:$B,'F25 Warehouse Sale Product List'!$A:$F,6,FALSE)="","",VLOOKUP($B:$B,'F25 Warehouse Sale Product List'!$A:$F,6,FALSE))</f>
        <v/>
      </c>
      <c r="F293" s="187"/>
    </row>
    <row r="294" spans="1:6" x14ac:dyDescent="0.25">
      <c r="A294" s="185">
        <v>97776659</v>
      </c>
      <c r="B294" s="189">
        <v>9782897518905</v>
      </c>
      <c r="C294" s="186" t="s">
        <v>1352</v>
      </c>
      <c r="D294" s="196">
        <v>7017</v>
      </c>
      <c r="E294" s="208" t="str">
        <f>IF(VLOOKUP($B:$B,'F25 Warehouse Sale Product List'!$A:$F,6,FALSE)="","",VLOOKUP($B:$B,'F25 Warehouse Sale Product List'!$A:$F,6,FALSE))</f>
        <v/>
      </c>
      <c r="F294" s="187"/>
    </row>
    <row r="295" spans="1:6" x14ac:dyDescent="0.25">
      <c r="A295" s="185">
        <v>94943029</v>
      </c>
      <c r="B295" s="189">
        <v>9781039701175</v>
      </c>
      <c r="C295" s="186" t="s">
        <v>904</v>
      </c>
      <c r="D295" s="196">
        <v>7017</v>
      </c>
      <c r="E295" s="208" t="str">
        <f>IF(VLOOKUP($B:$B,'F25 Warehouse Sale Product List'!$A:$F,6,FALSE)="","",VLOOKUP($B:$B,'F25 Warehouse Sale Product List'!$A:$F,6,FALSE))</f>
        <v/>
      </c>
      <c r="F295" s="187"/>
    </row>
    <row r="296" spans="1:6" x14ac:dyDescent="0.25">
      <c r="A296" s="185">
        <v>2498162</v>
      </c>
      <c r="B296" s="189">
        <v>9781443195997</v>
      </c>
      <c r="C296" s="186" t="s">
        <v>773</v>
      </c>
      <c r="D296" s="196">
        <v>7017</v>
      </c>
      <c r="E296" s="208" t="str">
        <f>IF(VLOOKUP($B:$B,'F25 Warehouse Sale Product List'!$A:$F,6,FALSE)="","",VLOOKUP($B:$B,'F25 Warehouse Sale Product List'!$A:$F,6,FALSE))</f>
        <v/>
      </c>
      <c r="F296" s="187"/>
    </row>
    <row r="297" spans="1:6" x14ac:dyDescent="0.25">
      <c r="A297" s="185">
        <v>3374113</v>
      </c>
      <c r="B297" s="189">
        <v>9781443173490</v>
      </c>
      <c r="C297" s="186" t="s">
        <v>900</v>
      </c>
      <c r="D297" s="196">
        <v>7017</v>
      </c>
      <c r="E297" s="208" t="str">
        <f>IF(VLOOKUP($B:$B,'F25 Warehouse Sale Product List'!$A:$F,6,FALSE)="","",VLOOKUP($B:$B,'F25 Warehouse Sale Product List'!$A:$F,6,FALSE))</f>
        <v/>
      </c>
      <c r="F297" s="187"/>
    </row>
    <row r="298" spans="1:6" x14ac:dyDescent="0.25">
      <c r="A298" s="185">
        <v>70153023</v>
      </c>
      <c r="B298" s="189">
        <v>9781443191272</v>
      </c>
      <c r="C298" s="186" t="s">
        <v>529</v>
      </c>
      <c r="D298" s="196">
        <v>7017</v>
      </c>
      <c r="E298" s="208" t="str">
        <f>IF(VLOOKUP($B:$B,'F25 Warehouse Sale Product List'!$A:$F,6,FALSE)="","",VLOOKUP($B:$B,'F25 Warehouse Sale Product List'!$A:$F,6,FALSE))</f>
        <v/>
      </c>
      <c r="F298" s="187"/>
    </row>
    <row r="299" spans="1:6" x14ac:dyDescent="0.25">
      <c r="A299" s="185">
        <v>3203544</v>
      </c>
      <c r="B299" s="189">
        <v>9781443164092</v>
      </c>
      <c r="C299" s="186" t="s">
        <v>901</v>
      </c>
      <c r="D299" s="196">
        <v>7017</v>
      </c>
      <c r="E299" s="208" t="str">
        <f>IF(VLOOKUP($B:$B,'F25 Warehouse Sale Product List'!$A:$F,6,FALSE)="","",VLOOKUP($B:$B,'F25 Warehouse Sale Product List'!$A:$F,6,FALSE))</f>
        <v/>
      </c>
      <c r="F299" s="187"/>
    </row>
    <row r="300" spans="1:6" x14ac:dyDescent="0.25">
      <c r="A300" s="185">
        <v>3423738</v>
      </c>
      <c r="B300" s="189">
        <v>9781443174923</v>
      </c>
      <c r="C300" s="186" t="s">
        <v>1345</v>
      </c>
      <c r="D300" s="196">
        <v>7017</v>
      </c>
      <c r="E300" s="208" t="str">
        <f>IF(VLOOKUP($B:$B,'F25 Warehouse Sale Product List'!$A:$F,6,FALSE)="","",VLOOKUP($B:$B,'F25 Warehouse Sale Product List'!$A:$F,6,FALSE))</f>
        <v/>
      </c>
      <c r="F300" s="187"/>
    </row>
    <row r="301" spans="1:6" x14ac:dyDescent="0.25">
      <c r="A301" s="185">
        <v>26019080</v>
      </c>
      <c r="B301" s="189">
        <v>9781443196529</v>
      </c>
      <c r="C301" s="186" t="s">
        <v>1344</v>
      </c>
      <c r="D301" s="196">
        <v>7017</v>
      </c>
      <c r="E301" s="208" t="str">
        <f>IF(VLOOKUP($B:$B,'F25 Warehouse Sale Product List'!$A:$F,6,FALSE)="","",VLOOKUP($B:$B,'F25 Warehouse Sale Product List'!$A:$F,6,FALSE))</f>
        <v/>
      </c>
      <c r="F301" s="187"/>
    </row>
    <row r="302" spans="1:6" x14ac:dyDescent="0.25">
      <c r="A302" s="185">
        <v>43591978</v>
      </c>
      <c r="B302" s="189">
        <v>9781039701298</v>
      </c>
      <c r="C302" s="186" t="s">
        <v>1343</v>
      </c>
      <c r="D302" s="196">
        <v>7017</v>
      </c>
      <c r="E302" s="208" t="str">
        <f>IF(VLOOKUP($B:$B,'F25 Warehouse Sale Product List'!$A:$F,6,FALSE)="","",VLOOKUP($B:$B,'F25 Warehouse Sale Product List'!$A:$F,6,FALSE))</f>
        <v/>
      </c>
      <c r="F302" s="187"/>
    </row>
    <row r="303" spans="1:6" x14ac:dyDescent="0.25">
      <c r="A303" s="185">
        <v>36947019</v>
      </c>
      <c r="B303" s="189">
        <v>9781039700826</v>
      </c>
      <c r="C303" s="186" t="s">
        <v>892</v>
      </c>
      <c r="D303" s="196">
        <v>7017</v>
      </c>
      <c r="E303" s="208" t="str">
        <f>IF(VLOOKUP($B:$B,'F25 Warehouse Sale Product List'!$A:$F,6,FALSE)="","",VLOOKUP($B:$B,'F25 Warehouse Sale Product List'!$A:$F,6,FALSE))</f>
        <v/>
      </c>
      <c r="F303" s="187"/>
    </row>
    <row r="304" spans="1:6" x14ac:dyDescent="0.25">
      <c r="A304" s="185">
        <v>25210349</v>
      </c>
      <c r="B304" s="189">
        <v>9781443195089</v>
      </c>
      <c r="C304" s="186" t="s">
        <v>1341</v>
      </c>
      <c r="D304" s="196">
        <v>7017</v>
      </c>
      <c r="E304" s="208" t="str">
        <f>IF(VLOOKUP($B:$B,'F25 Warehouse Sale Product List'!$A:$F,6,FALSE)="","",VLOOKUP($B:$B,'F25 Warehouse Sale Product List'!$A:$F,6,FALSE))</f>
        <v/>
      </c>
      <c r="F304" s="187"/>
    </row>
    <row r="305" spans="1:6" x14ac:dyDescent="0.25">
      <c r="A305" s="185">
        <v>3606128</v>
      </c>
      <c r="B305" s="189">
        <v>9781443186179</v>
      </c>
      <c r="C305" s="186" t="s">
        <v>1340</v>
      </c>
      <c r="D305" s="196">
        <v>7017</v>
      </c>
      <c r="E305" s="208" t="str">
        <f>IF(VLOOKUP($B:$B,'F25 Warehouse Sale Product List'!$A:$F,6,FALSE)="","",VLOOKUP($B:$B,'F25 Warehouse Sale Product List'!$A:$F,6,FALSE))</f>
        <v/>
      </c>
      <c r="F305" s="187"/>
    </row>
    <row r="306" spans="1:6" x14ac:dyDescent="0.25">
      <c r="A306" s="185">
        <v>67778158</v>
      </c>
      <c r="B306" s="189">
        <v>9781443192255</v>
      </c>
      <c r="C306" s="186" t="s">
        <v>477</v>
      </c>
      <c r="D306" s="196">
        <v>7017</v>
      </c>
      <c r="E306" s="208" t="str">
        <f>IF(VLOOKUP($B:$B,'F25 Warehouse Sale Product List'!$A:$F,6,FALSE)="","",VLOOKUP($B:$B,'F25 Warehouse Sale Product List'!$A:$F,6,FALSE))</f>
        <v/>
      </c>
      <c r="F306" s="187"/>
    </row>
    <row r="307" spans="1:6" x14ac:dyDescent="0.25">
      <c r="A307" s="185">
        <v>33059782</v>
      </c>
      <c r="B307" s="189">
        <v>9781805311676</v>
      </c>
      <c r="C307" s="186" t="s">
        <v>912</v>
      </c>
      <c r="D307" s="196">
        <v>7017</v>
      </c>
      <c r="E307" s="208" t="str">
        <f>IF(VLOOKUP($B:$B,'F25 Warehouse Sale Product List'!$A:$F,6,FALSE)="","",VLOOKUP($B:$B,'F25 Warehouse Sale Product List'!$A:$F,6,FALSE))</f>
        <v/>
      </c>
      <c r="F307" s="187"/>
    </row>
    <row r="308" spans="1:6" x14ac:dyDescent="0.25">
      <c r="A308" s="185">
        <v>21228975</v>
      </c>
      <c r="B308" s="189">
        <v>9781443197465</v>
      </c>
      <c r="C308" s="186" t="s">
        <v>1338</v>
      </c>
      <c r="D308" s="196">
        <v>7017</v>
      </c>
      <c r="E308" s="208" t="str">
        <f>IF(VLOOKUP($B:$B,'F25 Warehouse Sale Product List'!$A:$F,6,FALSE)="","",VLOOKUP($B:$B,'F25 Warehouse Sale Product List'!$A:$F,6,FALSE))</f>
        <v/>
      </c>
      <c r="F308" s="187"/>
    </row>
    <row r="309" spans="1:6" x14ac:dyDescent="0.25">
      <c r="A309" s="185">
        <v>20148015</v>
      </c>
      <c r="B309" s="189">
        <v>9781443197687</v>
      </c>
      <c r="C309" s="186" t="s">
        <v>1337</v>
      </c>
      <c r="D309" s="196">
        <v>7017</v>
      </c>
      <c r="E309" s="208" t="str">
        <f>IF(VLOOKUP($B:$B,'F25 Warehouse Sale Product List'!$A:$F,6,FALSE)="","",VLOOKUP($B:$B,'F25 Warehouse Sale Product List'!$A:$F,6,FALSE))</f>
        <v/>
      </c>
      <c r="F309" s="187"/>
    </row>
    <row r="310" spans="1:6" x14ac:dyDescent="0.25">
      <c r="A310" s="185">
        <v>33058559</v>
      </c>
      <c r="B310" s="189">
        <v>9781443193856</v>
      </c>
      <c r="C310" s="186" t="s">
        <v>400</v>
      </c>
      <c r="D310" s="196">
        <v>7017</v>
      </c>
      <c r="E310" s="208" t="str">
        <f>IF(VLOOKUP($B:$B,'F25 Warehouse Sale Product List'!$A:$F,6,FALSE)="","",VLOOKUP($B:$B,'F25 Warehouse Sale Product List'!$A:$F,6,FALSE))</f>
        <v/>
      </c>
      <c r="F310" s="187"/>
    </row>
    <row r="311" spans="1:6" x14ac:dyDescent="0.25">
      <c r="A311" s="185">
        <v>3452521</v>
      </c>
      <c r="B311" s="189">
        <v>9782897516369</v>
      </c>
      <c r="C311" s="186" t="s">
        <v>1335</v>
      </c>
      <c r="D311" s="196">
        <v>7017</v>
      </c>
      <c r="E311" s="208" t="str">
        <f>IF(VLOOKUP($B:$B,'F25 Warehouse Sale Product List'!$A:$F,6,FALSE)="","",VLOOKUP($B:$B,'F25 Warehouse Sale Product List'!$A:$F,6,FALSE))</f>
        <v/>
      </c>
      <c r="F311" s="187"/>
    </row>
    <row r="312" spans="1:6" x14ac:dyDescent="0.25">
      <c r="A312" s="185">
        <v>30155936</v>
      </c>
      <c r="B312" s="189">
        <v>9781443195720</v>
      </c>
      <c r="C312" s="186" t="s">
        <v>478</v>
      </c>
      <c r="D312" s="196">
        <v>7017</v>
      </c>
      <c r="E312" s="208" t="str">
        <f>IF(VLOOKUP($B:$B,'F25 Warehouse Sale Product List'!$A:$F,6,FALSE)="","",VLOOKUP($B:$B,'F25 Warehouse Sale Product List'!$A:$F,6,FALSE))</f>
        <v/>
      </c>
      <c r="F312" s="187"/>
    </row>
    <row r="313" spans="1:6" x14ac:dyDescent="0.25">
      <c r="A313" s="185">
        <v>17802152</v>
      </c>
      <c r="B313" s="189">
        <v>9781443195737</v>
      </c>
      <c r="C313" s="186" t="s">
        <v>479</v>
      </c>
      <c r="D313" s="196">
        <v>7017</v>
      </c>
      <c r="E313" s="208" t="str">
        <f>IF(VLOOKUP($B:$B,'F25 Warehouse Sale Product List'!$A:$F,6,FALSE)="","",VLOOKUP($B:$B,'F25 Warehouse Sale Product List'!$A:$F,6,FALSE))</f>
        <v/>
      </c>
      <c r="F313" s="187"/>
    </row>
    <row r="314" spans="1:6" x14ac:dyDescent="0.25">
      <c r="A314" s="185">
        <v>21952042</v>
      </c>
      <c r="B314" s="189">
        <v>9781443197649</v>
      </c>
      <c r="C314" s="186" t="s">
        <v>1332</v>
      </c>
      <c r="D314" s="196">
        <v>7017</v>
      </c>
      <c r="E314" s="208" t="str">
        <f>IF(VLOOKUP($B:$B,'F25 Warehouse Sale Product List'!$A:$F,6,FALSE)="","",VLOOKUP($B:$B,'F25 Warehouse Sale Product List'!$A:$F,6,FALSE))</f>
        <v/>
      </c>
      <c r="F314" s="187"/>
    </row>
    <row r="315" spans="1:6" x14ac:dyDescent="0.25">
      <c r="A315" s="185">
        <v>39873794</v>
      </c>
      <c r="B315" s="189">
        <v>9781039707535</v>
      </c>
      <c r="C315" s="186" t="s">
        <v>1331</v>
      </c>
      <c r="D315" s="196">
        <v>7017</v>
      </c>
      <c r="E315" s="208" t="str">
        <f>IF(VLOOKUP($B:$B,'F25 Warehouse Sale Product List'!$A:$F,6,FALSE)="","",VLOOKUP($B:$B,'F25 Warehouse Sale Product List'!$A:$F,6,FALSE))</f>
        <v/>
      </c>
      <c r="F315" s="187"/>
    </row>
    <row r="316" spans="1:6" x14ac:dyDescent="0.25">
      <c r="A316" s="185">
        <v>3074440</v>
      </c>
      <c r="B316" s="189">
        <v>9781443154840</v>
      </c>
      <c r="C316" s="186" t="s">
        <v>794</v>
      </c>
      <c r="D316" s="196">
        <v>7017</v>
      </c>
      <c r="E316" s="208" t="str">
        <f>IF(VLOOKUP($B:$B,'F25 Warehouse Sale Product List'!$A:$F,6,FALSE)="","",VLOOKUP($B:$B,'F25 Warehouse Sale Product List'!$A:$F,6,FALSE))</f>
        <v/>
      </c>
      <c r="F316" s="187"/>
    </row>
    <row r="317" spans="1:6" x14ac:dyDescent="0.25">
      <c r="A317" s="185">
        <v>3514462</v>
      </c>
      <c r="B317" s="189">
        <v>9781443180320</v>
      </c>
      <c r="C317" s="186" t="s">
        <v>1330</v>
      </c>
      <c r="D317" s="196">
        <v>7017</v>
      </c>
      <c r="E317" s="208" t="str">
        <f>IF(VLOOKUP($B:$B,'F25 Warehouse Sale Product List'!$A:$F,6,FALSE)="","",VLOOKUP($B:$B,'F25 Warehouse Sale Product List'!$A:$F,6,FALSE))</f>
        <v/>
      </c>
      <c r="F317" s="187"/>
    </row>
    <row r="318" spans="1:6" x14ac:dyDescent="0.25">
      <c r="A318" s="185">
        <v>3404233</v>
      </c>
      <c r="B318" s="189">
        <v>9781443174244</v>
      </c>
      <c r="C318" s="186" t="s">
        <v>1329</v>
      </c>
      <c r="D318" s="196">
        <v>7017</v>
      </c>
      <c r="E318" s="208" t="str">
        <f>IF(VLOOKUP($B:$B,'F25 Warehouse Sale Product List'!$A:$F,6,FALSE)="","",VLOOKUP($B:$B,'F25 Warehouse Sale Product List'!$A:$F,6,FALSE))</f>
        <v/>
      </c>
      <c r="F318" s="187"/>
    </row>
    <row r="319" spans="1:6" x14ac:dyDescent="0.25">
      <c r="A319" s="185">
        <v>14264291</v>
      </c>
      <c r="B319" s="189">
        <v>9781805313663</v>
      </c>
      <c r="C319" s="186" t="s">
        <v>1328</v>
      </c>
      <c r="D319" s="196">
        <v>7017</v>
      </c>
      <c r="E319" s="208" t="str">
        <f>IF(VLOOKUP($B:$B,'F25 Warehouse Sale Product List'!$A:$F,6,FALSE)="","",VLOOKUP($B:$B,'F25 Warehouse Sale Product List'!$A:$F,6,FALSE))</f>
        <v/>
      </c>
      <c r="F319" s="187"/>
    </row>
    <row r="320" spans="1:6" x14ac:dyDescent="0.25">
      <c r="A320" s="185">
        <v>42875867</v>
      </c>
      <c r="B320" s="189">
        <v>9781443198301</v>
      </c>
      <c r="C320" s="186" t="s">
        <v>887</v>
      </c>
      <c r="D320" s="196">
        <v>7017</v>
      </c>
      <c r="E320" s="208" t="str">
        <f>IF(VLOOKUP($B:$B,'F25 Warehouse Sale Product List'!$A:$F,6,FALSE)="","",VLOOKUP($B:$B,'F25 Warehouse Sale Product List'!$A:$F,6,FALSE))</f>
        <v/>
      </c>
      <c r="F320" s="187"/>
    </row>
    <row r="321" spans="1:6" x14ac:dyDescent="0.25">
      <c r="A321" s="185">
        <v>43856900</v>
      </c>
      <c r="B321" s="189">
        <v>9781443197595</v>
      </c>
      <c r="C321" s="186" t="s">
        <v>1325</v>
      </c>
      <c r="D321" s="196">
        <v>7017</v>
      </c>
      <c r="E321" s="208" t="str">
        <f>IF(VLOOKUP($B:$B,'F25 Warehouse Sale Product List'!$A:$F,6,FALSE)="","",VLOOKUP($B:$B,'F25 Warehouse Sale Product List'!$A:$F,6,FALSE))</f>
        <v/>
      </c>
      <c r="F321" s="187"/>
    </row>
    <row r="322" spans="1:6" x14ac:dyDescent="0.25">
      <c r="A322" s="185">
        <v>3415397</v>
      </c>
      <c r="B322" s="189">
        <v>9781443175098</v>
      </c>
      <c r="C322" s="186" t="s">
        <v>1324</v>
      </c>
      <c r="D322" s="196">
        <v>7017</v>
      </c>
      <c r="E322" s="208" t="str">
        <f>IF(VLOOKUP($B:$B,'F25 Warehouse Sale Product List'!$A:$F,6,FALSE)="","",VLOOKUP($B:$B,'F25 Warehouse Sale Product List'!$A:$F,6,FALSE))</f>
        <v/>
      </c>
      <c r="F322" s="187"/>
    </row>
    <row r="323" spans="1:6" x14ac:dyDescent="0.25">
      <c r="A323" s="185">
        <v>66836113</v>
      </c>
      <c r="B323" s="189">
        <v>9781039701540</v>
      </c>
      <c r="C323" s="186" t="s">
        <v>1319</v>
      </c>
      <c r="D323" s="196">
        <v>7017</v>
      </c>
      <c r="E323" s="208" t="str">
        <f>IF(VLOOKUP($B:$B,'F25 Warehouse Sale Product List'!$A:$F,6,FALSE)="","",VLOOKUP($B:$B,'F25 Warehouse Sale Product List'!$A:$F,6,FALSE))</f>
        <v/>
      </c>
      <c r="F323" s="187"/>
    </row>
    <row r="324" spans="1:6" x14ac:dyDescent="0.25">
      <c r="A324" s="185">
        <v>76928628</v>
      </c>
      <c r="B324" s="189">
        <v>9782897519568</v>
      </c>
      <c r="C324" s="186" t="s">
        <v>1342</v>
      </c>
      <c r="D324" s="196">
        <v>7017</v>
      </c>
      <c r="E324" s="208" t="str">
        <f>IF(VLOOKUP($B:$B,'F25 Warehouse Sale Product List'!$A:$F,6,FALSE)="","",VLOOKUP($B:$B,'F25 Warehouse Sale Product List'!$A:$F,6,FALSE))</f>
        <v/>
      </c>
      <c r="F324" s="187"/>
    </row>
    <row r="325" spans="1:6" x14ac:dyDescent="0.25">
      <c r="A325" s="185">
        <v>95485770</v>
      </c>
      <c r="B325" s="189">
        <v>9781443199865</v>
      </c>
      <c r="C325" s="186" t="s">
        <v>1351</v>
      </c>
      <c r="D325" s="196">
        <v>7017</v>
      </c>
      <c r="E325" s="208" t="str">
        <f>IF(VLOOKUP($B:$B,'F25 Warehouse Sale Product List'!$A:$F,6,FALSE)="","",VLOOKUP($B:$B,'F25 Warehouse Sale Product List'!$A:$F,6,FALSE))</f>
        <v/>
      </c>
      <c r="F325" s="187"/>
    </row>
    <row r="326" spans="1:6" x14ac:dyDescent="0.25">
      <c r="A326" s="185">
        <v>68654491</v>
      </c>
      <c r="B326" s="189">
        <v>9781443190633</v>
      </c>
      <c r="C326" s="186" t="s">
        <v>1350</v>
      </c>
      <c r="D326" s="196">
        <v>7017</v>
      </c>
      <c r="E326" s="208" t="str">
        <f>IF(VLOOKUP($B:$B,'F25 Warehouse Sale Product List'!$A:$F,6,FALSE)="","",VLOOKUP($B:$B,'F25 Warehouse Sale Product List'!$A:$F,6,FALSE))</f>
        <v/>
      </c>
      <c r="F326" s="187"/>
    </row>
    <row r="327" spans="1:6" x14ac:dyDescent="0.25">
      <c r="A327" s="185">
        <v>3412195</v>
      </c>
      <c r="B327" s="189">
        <v>9781443174572</v>
      </c>
      <c r="C327" s="186" t="s">
        <v>838</v>
      </c>
      <c r="D327" s="196">
        <v>7017</v>
      </c>
      <c r="E327" s="208" t="str">
        <f>IF(VLOOKUP($B:$B,'F25 Warehouse Sale Product List'!$A:$F,6,FALSE)="","",VLOOKUP($B:$B,'F25 Warehouse Sale Product List'!$A:$F,6,FALSE))</f>
        <v/>
      </c>
      <c r="F327" s="187"/>
    </row>
    <row r="328" spans="1:6" x14ac:dyDescent="0.25">
      <c r="A328" s="185">
        <v>98624837</v>
      </c>
      <c r="B328" s="189">
        <v>9781443191364</v>
      </c>
      <c r="C328" s="186" t="s">
        <v>1349</v>
      </c>
      <c r="D328" s="196">
        <v>7017</v>
      </c>
      <c r="E328" s="208" t="str">
        <f>IF(VLOOKUP($B:$B,'F25 Warehouse Sale Product List'!$A:$F,6,FALSE)="","",VLOOKUP($B:$B,'F25 Warehouse Sale Product List'!$A:$F,6,FALSE))</f>
        <v/>
      </c>
      <c r="F328" s="187"/>
    </row>
    <row r="329" spans="1:6" x14ac:dyDescent="0.25">
      <c r="A329" s="185">
        <v>84752653</v>
      </c>
      <c r="B329" s="189">
        <v>9781443193689</v>
      </c>
      <c r="C329" s="186" t="s">
        <v>1348</v>
      </c>
      <c r="D329" s="196">
        <v>7017</v>
      </c>
      <c r="E329" s="208" t="str">
        <f>IF(VLOOKUP($B:$B,'F25 Warehouse Sale Product List'!$A:$F,6,FALSE)="","",VLOOKUP($B:$B,'F25 Warehouse Sale Product List'!$A:$F,6,FALSE))</f>
        <v/>
      </c>
      <c r="F329" s="187"/>
    </row>
    <row r="330" spans="1:6" x14ac:dyDescent="0.25">
      <c r="A330" s="185">
        <v>2989682</v>
      </c>
      <c r="B330" s="189">
        <v>9781443151719</v>
      </c>
      <c r="C330" s="186" t="s">
        <v>1346</v>
      </c>
      <c r="D330" s="196">
        <v>7017</v>
      </c>
      <c r="E330" s="208" t="str">
        <f>IF(VLOOKUP($B:$B,'F25 Warehouse Sale Product List'!$A:$F,6,FALSE)="","",VLOOKUP($B:$B,'F25 Warehouse Sale Product List'!$A:$F,6,FALSE))</f>
        <v/>
      </c>
      <c r="F330" s="187"/>
    </row>
    <row r="331" spans="1:6" x14ac:dyDescent="0.25">
      <c r="A331" s="185">
        <v>19045218</v>
      </c>
      <c r="B331" s="189">
        <v>9781443198769</v>
      </c>
      <c r="C331" s="186" t="s">
        <v>872</v>
      </c>
      <c r="D331" s="196">
        <v>7017</v>
      </c>
      <c r="E331" s="208" t="str">
        <f>IF(VLOOKUP($B:$B,'F25 Warehouse Sale Product List'!$A:$F,6,FALSE)="","",VLOOKUP($B:$B,'F25 Warehouse Sale Product List'!$A:$F,6,FALSE))</f>
        <v/>
      </c>
      <c r="F331" s="187"/>
    </row>
    <row r="332" spans="1:6" x14ac:dyDescent="0.25">
      <c r="A332" s="185">
        <v>93314508</v>
      </c>
      <c r="B332" s="189">
        <v>9781443197823</v>
      </c>
      <c r="C332" s="186" t="s">
        <v>1339</v>
      </c>
      <c r="D332" s="196">
        <v>7017</v>
      </c>
      <c r="E332" s="208" t="str">
        <f>IF(VLOOKUP($B:$B,'F25 Warehouse Sale Product List'!$A:$F,6,FALSE)="","",VLOOKUP($B:$B,'F25 Warehouse Sale Product List'!$A:$F,6,FALSE))</f>
        <v/>
      </c>
      <c r="F332" s="187"/>
    </row>
    <row r="333" spans="1:6" x14ac:dyDescent="0.25">
      <c r="A333" s="185">
        <v>88009309</v>
      </c>
      <c r="B333" s="189">
        <v>9781443190640</v>
      </c>
      <c r="C333" s="186" t="s">
        <v>1334</v>
      </c>
      <c r="D333" s="196">
        <v>7017</v>
      </c>
      <c r="E333" s="208" t="str">
        <f>IF(VLOOKUP($B:$B,'F25 Warehouse Sale Product List'!$A:$F,6,FALSE)="","",VLOOKUP($B:$B,'F25 Warehouse Sale Product List'!$A:$F,6,FALSE))</f>
        <v/>
      </c>
      <c r="F333" s="187"/>
    </row>
    <row r="334" spans="1:6" x14ac:dyDescent="0.25">
      <c r="A334" s="185">
        <v>12555506</v>
      </c>
      <c r="B334" s="189">
        <v>9781773882567</v>
      </c>
      <c r="C334" s="186" t="s">
        <v>913</v>
      </c>
      <c r="D334" s="196">
        <v>7017</v>
      </c>
      <c r="E334" s="208" t="str">
        <f>IF(VLOOKUP($B:$B,'F25 Warehouse Sale Product List'!$A:$F,6,FALSE)="","",VLOOKUP($B:$B,'F25 Warehouse Sale Product List'!$A:$F,6,FALSE))</f>
        <v/>
      </c>
      <c r="F334" s="187"/>
    </row>
    <row r="335" spans="1:6" x14ac:dyDescent="0.25">
      <c r="A335" s="185">
        <v>19507821</v>
      </c>
      <c r="B335" s="189">
        <v>9781443187473</v>
      </c>
      <c r="C335" s="186" t="s">
        <v>480</v>
      </c>
      <c r="D335" s="196">
        <v>7017</v>
      </c>
      <c r="E335" s="208" t="str">
        <f>IF(VLOOKUP($B:$B,'F25 Warehouse Sale Product List'!$A:$F,6,FALSE)="","",VLOOKUP($B:$B,'F25 Warehouse Sale Product List'!$A:$F,6,FALSE))</f>
        <v/>
      </c>
      <c r="F335" s="187"/>
    </row>
    <row r="336" spans="1:6" x14ac:dyDescent="0.25">
      <c r="A336" s="185">
        <v>24891135</v>
      </c>
      <c r="B336" s="189">
        <v>9781443191258</v>
      </c>
      <c r="C336" s="186" t="s">
        <v>1333</v>
      </c>
      <c r="D336" s="196">
        <v>7017</v>
      </c>
      <c r="E336" s="208" t="str">
        <f>IF(VLOOKUP($B:$B,'F25 Warehouse Sale Product List'!$A:$F,6,FALSE)="","",VLOOKUP($B:$B,'F25 Warehouse Sale Product List'!$A:$F,6,FALSE))</f>
        <v/>
      </c>
      <c r="F336" s="187"/>
    </row>
    <row r="337" spans="1:6" x14ac:dyDescent="0.25">
      <c r="A337" s="185">
        <v>34682283</v>
      </c>
      <c r="B337" s="189">
        <v>9781443199735</v>
      </c>
      <c r="C337" s="186" t="s">
        <v>839</v>
      </c>
      <c r="D337" s="196">
        <v>7017</v>
      </c>
      <c r="E337" s="208" t="str">
        <f>IF(VLOOKUP($B:$B,'F25 Warehouse Sale Product List'!$A:$F,6,FALSE)="","",VLOOKUP($B:$B,'F25 Warehouse Sale Product List'!$A:$F,6,FALSE))</f>
        <v/>
      </c>
      <c r="F337" s="187"/>
    </row>
    <row r="338" spans="1:6" x14ac:dyDescent="0.25">
      <c r="A338" s="185">
        <v>3584506</v>
      </c>
      <c r="B338" s="189">
        <v>9781443185325</v>
      </c>
      <c r="C338" s="186" t="s">
        <v>787</v>
      </c>
      <c r="D338" s="196">
        <v>7017</v>
      </c>
      <c r="E338" s="208" t="str">
        <f>IF(VLOOKUP($B:$B,'F25 Warehouse Sale Product List'!$A:$F,6,FALSE)="","",VLOOKUP($B:$B,'F25 Warehouse Sale Product List'!$A:$F,6,FALSE))</f>
        <v/>
      </c>
      <c r="F338" s="187"/>
    </row>
    <row r="339" spans="1:6" x14ac:dyDescent="0.25">
      <c r="A339" s="185">
        <v>52645003</v>
      </c>
      <c r="B339" s="189">
        <v>9781443191388</v>
      </c>
      <c r="C339" s="186" t="s">
        <v>1321</v>
      </c>
      <c r="D339" s="196">
        <v>7017</v>
      </c>
      <c r="E339" s="208" t="str">
        <f>IF(VLOOKUP($B:$B,'F25 Warehouse Sale Product List'!$A:$F,6,FALSE)="","",VLOOKUP($B:$B,'F25 Warehouse Sale Product List'!$A:$F,6,FALSE))</f>
        <v/>
      </c>
      <c r="F339" s="187"/>
    </row>
    <row r="340" spans="1:6" x14ac:dyDescent="0.25">
      <c r="A340" s="185">
        <v>3593929</v>
      </c>
      <c r="B340" s="189">
        <v>9781443185929</v>
      </c>
      <c r="C340" s="186" t="s">
        <v>1320</v>
      </c>
      <c r="D340" s="196">
        <v>7017</v>
      </c>
      <c r="E340" s="208" t="str">
        <f>IF(VLOOKUP($B:$B,'F25 Warehouse Sale Product List'!$A:$F,6,FALSE)="","",VLOOKUP($B:$B,'F25 Warehouse Sale Product List'!$A:$F,6,FALSE))</f>
        <v/>
      </c>
      <c r="F340" s="187"/>
    </row>
    <row r="341" spans="1:6" x14ac:dyDescent="0.25">
      <c r="A341" s="185">
        <v>61797628</v>
      </c>
      <c r="B341" s="189">
        <v>9782896546831</v>
      </c>
      <c r="C341" s="186" t="s">
        <v>1317</v>
      </c>
      <c r="D341" s="196">
        <v>7017</v>
      </c>
      <c r="E341" s="208" t="str">
        <f>IF(VLOOKUP($B:$B,'F25 Warehouse Sale Product List'!$A:$F,6,FALSE)="","",VLOOKUP($B:$B,'F25 Warehouse Sale Product List'!$A:$F,6,FALSE))</f>
        <v/>
      </c>
      <c r="F341" s="187"/>
    </row>
    <row r="342" spans="1:6" x14ac:dyDescent="0.25">
      <c r="A342" s="185">
        <v>16592778</v>
      </c>
      <c r="B342" s="189">
        <v>9782898103568</v>
      </c>
      <c r="C342" s="186" t="s">
        <v>419</v>
      </c>
      <c r="D342" s="196">
        <v>7017</v>
      </c>
      <c r="E342" s="208" t="str">
        <f>IF(VLOOKUP($B:$B,'F25 Warehouse Sale Product List'!$A:$F,6,FALSE)="","",VLOOKUP($B:$B,'F25 Warehouse Sale Product List'!$A:$F,6,FALSE))</f>
        <v/>
      </c>
      <c r="F342" s="187"/>
    </row>
    <row r="343" spans="1:6" x14ac:dyDescent="0.25">
      <c r="A343" s="185">
        <v>72144636</v>
      </c>
      <c r="B343" s="189">
        <v>9781443195331</v>
      </c>
      <c r="C343" s="186" t="s">
        <v>837</v>
      </c>
      <c r="D343" s="196">
        <v>7017</v>
      </c>
      <c r="E343" s="208" t="str">
        <f>IF(VLOOKUP($B:$B,'F25 Warehouse Sale Product List'!$A:$F,6,FALSE)="","",VLOOKUP($B:$B,'F25 Warehouse Sale Product List'!$A:$F,6,FALSE))</f>
        <v/>
      </c>
      <c r="F343" s="187"/>
    </row>
    <row r="344" spans="1:6" x14ac:dyDescent="0.25">
      <c r="A344" s="185">
        <v>92997893</v>
      </c>
      <c r="B344" s="189">
        <v>9782897519049</v>
      </c>
      <c r="C344" s="186" t="s">
        <v>286</v>
      </c>
      <c r="D344" s="196">
        <v>7017</v>
      </c>
      <c r="E344" s="208" t="str">
        <f>IF(VLOOKUP($B:$B,'F25 Warehouse Sale Product List'!$A:$F,6,FALSE)="","",VLOOKUP($B:$B,'F25 Warehouse Sale Product List'!$A:$F,6,FALSE))</f>
        <v/>
      </c>
      <c r="F344" s="187"/>
    </row>
    <row r="345" spans="1:6" x14ac:dyDescent="0.25">
      <c r="A345" s="185">
        <v>52501771</v>
      </c>
      <c r="B345" s="189">
        <v>9781443196284</v>
      </c>
      <c r="C345" s="186" t="s">
        <v>1336</v>
      </c>
      <c r="D345" s="196">
        <v>7017</v>
      </c>
      <c r="E345" s="208" t="str">
        <f>IF(VLOOKUP($B:$B,'F25 Warehouse Sale Product List'!$A:$F,6,FALSE)="","",VLOOKUP($B:$B,'F25 Warehouse Sale Product List'!$A:$F,6,FALSE))</f>
        <v/>
      </c>
      <c r="F345" s="187"/>
    </row>
    <row r="346" spans="1:6" x14ac:dyDescent="0.25">
      <c r="A346" s="185">
        <v>15771892</v>
      </c>
      <c r="B346" s="189">
        <v>9781443196956</v>
      </c>
      <c r="C346" s="186" t="s">
        <v>1347</v>
      </c>
      <c r="D346" s="196">
        <v>7017</v>
      </c>
      <c r="E346" s="208" t="str">
        <f>IF(VLOOKUP($B:$B,'F25 Warehouse Sale Product List'!$A:$F,6,FALSE)="","",VLOOKUP($B:$B,'F25 Warehouse Sale Product List'!$A:$F,6,FALSE))</f>
        <v/>
      </c>
      <c r="F346" s="187"/>
    </row>
    <row r="347" spans="1:6" x14ac:dyDescent="0.25">
      <c r="A347" s="185">
        <v>63477637</v>
      </c>
      <c r="B347" s="189">
        <v>9781773880938</v>
      </c>
      <c r="C347" s="186" t="s">
        <v>1353</v>
      </c>
      <c r="D347" s="196">
        <v>7017</v>
      </c>
      <c r="E347" s="208" t="str">
        <f>IF(VLOOKUP($B:$B,'F25 Warehouse Sale Product List'!$A:$F,6,FALSE)="","",VLOOKUP($B:$B,'F25 Warehouse Sale Product List'!$A:$F,6,FALSE))</f>
        <v/>
      </c>
      <c r="F347" s="187"/>
    </row>
    <row r="348" spans="1:6" x14ac:dyDescent="0.25">
      <c r="A348" s="185">
        <v>73472899</v>
      </c>
      <c r="B348" s="189">
        <v>9781801318013</v>
      </c>
      <c r="C348" s="186" t="s">
        <v>430</v>
      </c>
      <c r="D348" s="196">
        <v>7017</v>
      </c>
      <c r="E348" s="208" t="str">
        <f>IF(VLOOKUP($B:$B,'F25 Warehouse Sale Product List'!$A:$F,6,FALSE)="","",VLOOKUP($B:$B,'F25 Warehouse Sale Product List'!$A:$F,6,FALSE))</f>
        <v/>
      </c>
      <c r="F348" s="187"/>
    </row>
    <row r="349" spans="1:6" x14ac:dyDescent="0.25">
      <c r="A349" s="185">
        <v>21876555</v>
      </c>
      <c r="B349" s="189">
        <v>9791023512359</v>
      </c>
      <c r="C349" s="186" t="s">
        <v>433</v>
      </c>
      <c r="D349" s="196">
        <v>7017</v>
      </c>
      <c r="E349" s="208" t="str">
        <f>IF(VLOOKUP($B:$B,'F25 Warehouse Sale Product List'!$A:$F,6,FALSE)="","",VLOOKUP($B:$B,'F25 Warehouse Sale Product List'!$A:$F,6,FALSE))</f>
        <v/>
      </c>
      <c r="F349" s="187"/>
    </row>
    <row r="350" spans="1:6" x14ac:dyDescent="0.25">
      <c r="A350" s="185">
        <v>10463214</v>
      </c>
      <c r="B350" s="189">
        <v>9791023512380</v>
      </c>
      <c r="C350" s="186" t="s">
        <v>423</v>
      </c>
      <c r="D350" s="196">
        <v>7017</v>
      </c>
      <c r="E350" s="208" t="str">
        <f>IF(VLOOKUP($B:$B,'F25 Warehouse Sale Product List'!$A:$F,6,FALSE)="","",VLOOKUP($B:$B,'F25 Warehouse Sale Product List'!$A:$F,6,FALSE))</f>
        <v/>
      </c>
      <c r="F350" s="187"/>
    </row>
    <row r="351" spans="1:6" x14ac:dyDescent="0.25">
      <c r="A351" s="185">
        <v>2215061</v>
      </c>
      <c r="B351" s="189">
        <v>9781443106931</v>
      </c>
      <c r="C351" s="186" t="s">
        <v>427</v>
      </c>
      <c r="D351" s="196">
        <v>7017</v>
      </c>
      <c r="E351" s="208" t="str">
        <f>IF(VLOOKUP($B:$B,'F25 Warehouse Sale Product List'!$A:$F,6,FALSE)="","",VLOOKUP($B:$B,'F25 Warehouse Sale Product List'!$A:$F,6,FALSE))</f>
        <v/>
      </c>
      <c r="F351" s="187"/>
    </row>
    <row r="352" spans="1:6" x14ac:dyDescent="0.25">
      <c r="A352" s="185">
        <v>3579078</v>
      </c>
      <c r="B352" s="189">
        <v>9781443182966</v>
      </c>
      <c r="C352" s="186" t="s">
        <v>1322</v>
      </c>
      <c r="D352" s="196">
        <v>7017</v>
      </c>
      <c r="E352" s="208" t="str">
        <f>IF(VLOOKUP($B:$B,'F25 Warehouse Sale Product List'!$A:$F,6,FALSE)="","",VLOOKUP($B:$B,'F25 Warehouse Sale Product List'!$A:$F,6,FALSE))</f>
        <v/>
      </c>
      <c r="F352" s="187"/>
    </row>
    <row r="353" spans="1:6" x14ac:dyDescent="0.25">
      <c r="A353" s="185">
        <v>3400091</v>
      </c>
      <c r="B353" s="189">
        <v>9782897623425</v>
      </c>
      <c r="C353" s="186" t="s">
        <v>1318</v>
      </c>
      <c r="D353" s="196">
        <v>7017</v>
      </c>
      <c r="E353" s="208" t="str">
        <f>IF(VLOOKUP($B:$B,'F25 Warehouse Sale Product List'!$A:$F,6,FALSE)="","",VLOOKUP($B:$B,'F25 Warehouse Sale Product List'!$A:$F,6,FALSE))</f>
        <v/>
      </c>
      <c r="F353" s="187"/>
    </row>
    <row r="354" spans="1:6" x14ac:dyDescent="0.25">
      <c r="A354" s="185">
        <v>3222338</v>
      </c>
      <c r="B354" s="189">
        <v>9782070584628</v>
      </c>
      <c r="C354" s="186" t="s">
        <v>434</v>
      </c>
      <c r="D354" s="196">
        <v>7017</v>
      </c>
      <c r="E354" s="208" t="str">
        <f>IF(VLOOKUP($B:$B,'F25 Warehouse Sale Product List'!$A:$F,6,FALSE)="","",VLOOKUP($B:$B,'F25 Warehouse Sale Product List'!$A:$F,6,FALSE))</f>
        <v/>
      </c>
      <c r="F354" s="187"/>
    </row>
    <row r="355" spans="1:6" x14ac:dyDescent="0.25">
      <c r="A355" s="185">
        <v>3407740</v>
      </c>
      <c r="B355" s="189">
        <v>9781443170925</v>
      </c>
      <c r="C355" s="186" t="s">
        <v>121</v>
      </c>
      <c r="D355" s="196">
        <v>7016</v>
      </c>
      <c r="E355" s="208" t="str">
        <f>IF(VLOOKUP($B:$B,'F25 Warehouse Sale Product List'!$A:$F,6,FALSE)="","",VLOOKUP($B:$B,'F25 Warehouse Sale Product List'!$A:$F,6,FALSE))</f>
        <v/>
      </c>
      <c r="F355" s="187"/>
    </row>
    <row r="356" spans="1:6" x14ac:dyDescent="0.25">
      <c r="A356" s="185">
        <v>53916473</v>
      </c>
      <c r="B356" s="189">
        <v>9781443195485</v>
      </c>
      <c r="C356" s="186" t="s">
        <v>527</v>
      </c>
      <c r="D356" s="196">
        <v>7016</v>
      </c>
      <c r="E356" s="208" t="str">
        <f>IF(VLOOKUP($B:$B,'F25 Warehouse Sale Product List'!$A:$F,6,FALSE)="","",VLOOKUP($B:$B,'F25 Warehouse Sale Product List'!$A:$F,6,FALSE))</f>
        <v/>
      </c>
      <c r="F356" s="187"/>
    </row>
    <row r="357" spans="1:6" x14ac:dyDescent="0.25">
      <c r="A357" s="185">
        <v>76209098</v>
      </c>
      <c r="B357" s="189">
        <v>9781443195492</v>
      </c>
      <c r="C357" s="186" t="s">
        <v>528</v>
      </c>
      <c r="D357" s="196">
        <v>7016</v>
      </c>
      <c r="E357" s="208" t="str">
        <f>IF(VLOOKUP($B:$B,'F25 Warehouse Sale Product List'!$A:$F,6,FALSE)="","",VLOOKUP($B:$B,'F25 Warehouse Sale Product List'!$A:$F,6,FALSE))</f>
        <v/>
      </c>
      <c r="F357" s="187"/>
    </row>
    <row r="358" spans="1:6" x14ac:dyDescent="0.25">
      <c r="A358" s="185">
        <v>95631510</v>
      </c>
      <c r="B358" s="189">
        <v>9781443198318</v>
      </c>
      <c r="C358" s="186" t="s">
        <v>396</v>
      </c>
      <c r="D358" s="196">
        <v>7016</v>
      </c>
      <c r="E358" s="208" t="str">
        <f>IF(VLOOKUP($B:$B,'F25 Warehouse Sale Product List'!$A:$F,6,FALSE)="","",VLOOKUP($B:$B,'F25 Warehouse Sale Product List'!$A:$F,6,FALSE))</f>
        <v/>
      </c>
      <c r="F358" s="187"/>
    </row>
    <row r="359" spans="1:6" x14ac:dyDescent="0.25">
      <c r="A359" s="185">
        <v>56014709</v>
      </c>
      <c r="B359" s="189">
        <v>9781443199339</v>
      </c>
      <c r="C359" s="186" t="s">
        <v>781</v>
      </c>
      <c r="D359" s="196">
        <v>7016</v>
      </c>
      <c r="E359" s="208" t="str">
        <f>IF(VLOOKUP($B:$B,'F25 Warehouse Sale Product List'!$A:$F,6,FALSE)="","",VLOOKUP($B:$B,'F25 Warehouse Sale Product List'!$A:$F,6,FALSE))</f>
        <v/>
      </c>
      <c r="F359" s="187"/>
    </row>
    <row r="360" spans="1:6" x14ac:dyDescent="0.25">
      <c r="A360" s="185">
        <v>20766039</v>
      </c>
      <c r="B360" s="189">
        <v>9781443191173</v>
      </c>
      <c r="C360" s="186" t="s">
        <v>412</v>
      </c>
      <c r="D360" s="196">
        <v>7016</v>
      </c>
      <c r="E360" s="208" t="str">
        <f>IF(VLOOKUP($B:$B,'F25 Warehouse Sale Product List'!$A:$F,6,FALSE)="","",VLOOKUP($B:$B,'F25 Warehouse Sale Product List'!$A:$F,6,FALSE))</f>
        <v/>
      </c>
      <c r="F360" s="187"/>
    </row>
    <row r="361" spans="1:6" x14ac:dyDescent="0.25">
      <c r="A361" s="185">
        <v>67567133</v>
      </c>
      <c r="B361" s="189">
        <v>9781443193160</v>
      </c>
      <c r="C361" s="186" t="s">
        <v>269</v>
      </c>
      <c r="D361" s="196">
        <v>7016</v>
      </c>
      <c r="E361" s="208" t="str">
        <f>IF(VLOOKUP($B:$B,'F25 Warehouse Sale Product List'!$A:$F,6,FALSE)="","",VLOOKUP($B:$B,'F25 Warehouse Sale Product List'!$A:$F,6,FALSE))</f>
        <v/>
      </c>
      <c r="F361" s="187"/>
    </row>
    <row r="362" spans="1:6" x14ac:dyDescent="0.25">
      <c r="A362" s="185">
        <v>49315668</v>
      </c>
      <c r="B362" s="189">
        <v>9781443195706</v>
      </c>
      <c r="C362" s="186" t="s">
        <v>271</v>
      </c>
      <c r="D362" s="196">
        <v>7016</v>
      </c>
      <c r="E362" s="208" t="str">
        <f>IF(VLOOKUP($B:$B,'F25 Warehouse Sale Product List'!$A:$F,6,FALSE)="","",VLOOKUP($B:$B,'F25 Warehouse Sale Product List'!$A:$F,6,FALSE))</f>
        <v/>
      </c>
      <c r="F362" s="187"/>
    </row>
    <row r="363" spans="1:6" x14ac:dyDescent="0.25">
      <c r="A363" s="185">
        <v>81191874</v>
      </c>
      <c r="B363" s="189">
        <v>9781443194860</v>
      </c>
      <c r="C363" s="186" t="s">
        <v>1354</v>
      </c>
      <c r="D363" s="196">
        <v>7016</v>
      </c>
      <c r="E363" s="208" t="str">
        <f>IF(VLOOKUP($B:$B,'F25 Warehouse Sale Product List'!$A:$F,6,FALSE)="","",VLOOKUP($B:$B,'F25 Warehouse Sale Product List'!$A:$F,6,FALSE))</f>
        <v/>
      </c>
      <c r="F363" s="187"/>
    </row>
    <row r="364" spans="1:6" x14ac:dyDescent="0.25">
      <c r="A364" s="185">
        <v>85587619</v>
      </c>
      <c r="B364" s="189">
        <v>9781443196031</v>
      </c>
      <c r="C364" s="186" t="s">
        <v>410</v>
      </c>
      <c r="D364" s="196">
        <v>7016</v>
      </c>
      <c r="E364" s="208" t="str">
        <f>IF(VLOOKUP($B:$B,'F25 Warehouse Sale Product List'!$A:$F,6,FALSE)="","",VLOOKUP($B:$B,'F25 Warehouse Sale Product List'!$A:$F,6,FALSE))</f>
        <v/>
      </c>
      <c r="F364" s="187"/>
    </row>
    <row r="365" spans="1:6" x14ac:dyDescent="0.25">
      <c r="A365" s="185">
        <v>34891750</v>
      </c>
      <c r="B365" s="189">
        <v>9781443194877</v>
      </c>
      <c r="C365" s="186" t="s">
        <v>884</v>
      </c>
      <c r="D365" s="196">
        <v>7016</v>
      </c>
      <c r="E365" s="208" t="str">
        <f>IF(VLOOKUP($B:$B,'F25 Warehouse Sale Product List'!$A:$F,6,FALSE)="","",VLOOKUP($B:$B,'F25 Warehouse Sale Product List'!$A:$F,6,FALSE))</f>
        <v/>
      </c>
      <c r="F365" s="187"/>
    </row>
    <row r="366" spans="1:6" x14ac:dyDescent="0.25">
      <c r="A366" s="185">
        <v>14283673</v>
      </c>
      <c r="B366" s="189">
        <v>9781443199636</v>
      </c>
      <c r="C366" s="186" t="s">
        <v>416</v>
      </c>
      <c r="D366" s="196">
        <v>7016</v>
      </c>
      <c r="E366" s="208" t="str">
        <f>IF(VLOOKUP($B:$B,'F25 Warehouse Sale Product List'!$A:$F,6,FALSE)="","",VLOOKUP($B:$B,'F25 Warehouse Sale Product List'!$A:$F,6,FALSE))</f>
        <v/>
      </c>
      <c r="F366" s="187"/>
    </row>
    <row r="367" spans="1:6" x14ac:dyDescent="0.25">
      <c r="A367" s="185">
        <v>27163299</v>
      </c>
      <c r="B367" s="189">
        <v>9781803703022</v>
      </c>
      <c r="C367" s="186" t="s">
        <v>870</v>
      </c>
      <c r="D367" s="196">
        <v>7016</v>
      </c>
      <c r="E367" s="208" t="str">
        <f>IF(VLOOKUP($B:$B,'F25 Warehouse Sale Product List'!$A:$F,6,FALSE)="","",VLOOKUP($B:$B,'F25 Warehouse Sale Product List'!$A:$F,6,FALSE))</f>
        <v/>
      </c>
      <c r="F367" s="187"/>
    </row>
    <row r="368" spans="1:6" x14ac:dyDescent="0.25">
      <c r="A368" s="185">
        <v>46130692</v>
      </c>
      <c r="B368" s="189">
        <v>9781443193191</v>
      </c>
      <c r="C368" s="186" t="s">
        <v>782</v>
      </c>
      <c r="D368" s="196">
        <v>7016</v>
      </c>
      <c r="E368" s="208" t="str">
        <f>IF(VLOOKUP($B:$B,'F25 Warehouse Sale Product List'!$A:$F,6,FALSE)="","",VLOOKUP($B:$B,'F25 Warehouse Sale Product List'!$A:$F,6,FALSE))</f>
        <v/>
      </c>
      <c r="F368" s="187"/>
    </row>
    <row r="369" spans="1:6" x14ac:dyDescent="0.25">
      <c r="A369" s="185">
        <v>69857574</v>
      </c>
      <c r="B369" s="189">
        <v>9781443196932</v>
      </c>
      <c r="C369" s="186" t="s">
        <v>411</v>
      </c>
      <c r="D369" s="196">
        <v>7016</v>
      </c>
      <c r="E369" s="208" t="str">
        <f>IF(VLOOKUP($B:$B,'F25 Warehouse Sale Product List'!$A:$F,6,FALSE)="","",VLOOKUP($B:$B,'F25 Warehouse Sale Product List'!$A:$F,6,FALSE))</f>
        <v/>
      </c>
      <c r="F369" s="187"/>
    </row>
    <row r="370" spans="1:6" x14ac:dyDescent="0.25">
      <c r="A370" s="185">
        <v>22493566</v>
      </c>
      <c r="B370" s="189">
        <v>9781443196062</v>
      </c>
      <c r="C370" s="186" t="s">
        <v>413</v>
      </c>
      <c r="D370" s="196">
        <v>7016</v>
      </c>
      <c r="E370" s="208" t="str">
        <f>IF(VLOOKUP($B:$B,'F25 Warehouse Sale Product List'!$A:$F,6,FALSE)="","",VLOOKUP($B:$B,'F25 Warehouse Sale Product List'!$A:$F,6,FALSE))</f>
        <v/>
      </c>
      <c r="F370" s="187"/>
    </row>
    <row r="371" spans="1:6" x14ac:dyDescent="0.25">
      <c r="A371" s="185">
        <v>57856274</v>
      </c>
      <c r="B371" s="189">
        <v>9781443193818</v>
      </c>
      <c r="C371" s="186" t="s">
        <v>807</v>
      </c>
      <c r="D371" s="196">
        <v>7016</v>
      </c>
      <c r="E371" s="208" t="str">
        <f>IF(VLOOKUP($B:$B,'F25 Warehouse Sale Product List'!$A:$F,6,FALSE)="","",VLOOKUP($B:$B,'F25 Warehouse Sale Product List'!$A:$F,6,FALSE))</f>
        <v/>
      </c>
      <c r="F371" s="187"/>
    </row>
    <row r="372" spans="1:6" x14ac:dyDescent="0.25">
      <c r="A372" s="185">
        <v>3123891</v>
      </c>
      <c r="B372" s="189">
        <v>9781443157599</v>
      </c>
      <c r="C372" s="186" t="s">
        <v>783</v>
      </c>
      <c r="D372" s="196">
        <v>7016</v>
      </c>
      <c r="E372" s="208" t="str">
        <f>IF(VLOOKUP($B:$B,'F25 Warehouse Sale Product List'!$A:$F,6,FALSE)="","",VLOOKUP($B:$B,'F25 Warehouse Sale Product List'!$A:$F,6,FALSE))</f>
        <v/>
      </c>
      <c r="F372" s="187"/>
    </row>
    <row r="373" spans="1:6" x14ac:dyDescent="0.25">
      <c r="A373" s="185">
        <v>42808107</v>
      </c>
      <c r="B373" s="189">
        <v>9782896547265</v>
      </c>
      <c r="C373" s="186" t="s">
        <v>863</v>
      </c>
      <c r="D373" s="196">
        <v>7016</v>
      </c>
      <c r="E373" s="208" t="str">
        <f>IF(VLOOKUP($B:$B,'F25 Warehouse Sale Product List'!$A:$F,6,FALSE)="","",VLOOKUP($B:$B,'F25 Warehouse Sale Product List'!$A:$F,6,FALSE))</f>
        <v/>
      </c>
      <c r="F373" s="187"/>
    </row>
    <row r="374" spans="1:6" x14ac:dyDescent="0.25">
      <c r="A374" s="185">
        <v>28541280</v>
      </c>
      <c r="B374" s="189">
        <v>9781443194891</v>
      </c>
      <c r="C374" s="186" t="s">
        <v>877</v>
      </c>
      <c r="D374" s="196">
        <v>7016</v>
      </c>
      <c r="E374" s="208" t="str">
        <f>IF(VLOOKUP($B:$B,'F25 Warehouse Sale Product List'!$A:$F,6,FALSE)="","",VLOOKUP($B:$B,'F25 Warehouse Sale Product List'!$A:$F,6,FALSE))</f>
        <v/>
      </c>
      <c r="F374" s="187"/>
    </row>
    <row r="375" spans="1:6" x14ac:dyDescent="0.25">
      <c r="A375" s="185">
        <v>19834861</v>
      </c>
      <c r="B375" s="189">
        <v>9781443190435</v>
      </c>
      <c r="C375" s="186" t="s">
        <v>873</v>
      </c>
      <c r="D375" s="196">
        <v>7016</v>
      </c>
      <c r="E375" s="208" t="str">
        <f>IF(VLOOKUP($B:$B,'F25 Warehouse Sale Product List'!$A:$F,6,FALSE)="","",VLOOKUP($B:$B,'F25 Warehouse Sale Product List'!$A:$F,6,FALSE))</f>
        <v/>
      </c>
      <c r="F375" s="187"/>
    </row>
    <row r="376" spans="1:6" x14ac:dyDescent="0.25">
      <c r="A376" s="185">
        <v>94737487</v>
      </c>
      <c r="B376" s="189">
        <v>9781443197748</v>
      </c>
      <c r="C376" s="186" t="s">
        <v>867</v>
      </c>
      <c r="D376" s="196">
        <v>7016</v>
      </c>
      <c r="E376" s="208" t="str">
        <f>IF(VLOOKUP($B:$B,'F25 Warehouse Sale Product List'!$A:$F,6,FALSE)="","",VLOOKUP($B:$B,'F25 Warehouse Sale Product List'!$A:$F,6,FALSE))</f>
        <v/>
      </c>
      <c r="F376" s="187"/>
    </row>
    <row r="377" spans="1:6" x14ac:dyDescent="0.25">
      <c r="A377" s="185">
        <v>72809671</v>
      </c>
      <c r="B377" s="189">
        <v>9782897624248</v>
      </c>
      <c r="C377" s="186" t="s">
        <v>281</v>
      </c>
      <c r="D377" s="196">
        <v>7016</v>
      </c>
      <c r="E377" s="208" t="str">
        <f>IF(VLOOKUP($B:$B,'F25 Warehouse Sale Product List'!$A:$F,6,FALSE)="","",VLOOKUP($B:$B,'F25 Warehouse Sale Product List'!$A:$F,6,FALSE))</f>
        <v/>
      </c>
      <c r="F377" s="187"/>
    </row>
    <row r="378" spans="1:6" x14ac:dyDescent="0.25">
      <c r="A378" s="185">
        <v>24868688</v>
      </c>
      <c r="B378" s="189">
        <v>9781443194907</v>
      </c>
      <c r="C378" s="186" t="s">
        <v>512</v>
      </c>
      <c r="D378" s="196">
        <v>7016</v>
      </c>
      <c r="E378" s="208" t="str">
        <f>IF(VLOOKUP($B:$B,'F25 Warehouse Sale Product List'!$A:$F,6,FALSE)="","",VLOOKUP($B:$B,'F25 Warehouse Sale Product List'!$A:$F,6,FALSE))</f>
        <v/>
      </c>
      <c r="F378" s="187"/>
    </row>
    <row r="379" spans="1:6" x14ac:dyDescent="0.25">
      <c r="A379" s="185">
        <v>22956399</v>
      </c>
      <c r="B379" s="189">
        <v>9781443194853</v>
      </c>
      <c r="C379" s="186" t="s">
        <v>420</v>
      </c>
      <c r="D379" s="196">
        <v>7016</v>
      </c>
      <c r="E379" s="208" t="str">
        <f>IF(VLOOKUP($B:$B,'F25 Warehouse Sale Product List'!$A:$F,6,FALSE)="","",VLOOKUP($B:$B,'F25 Warehouse Sale Product List'!$A:$F,6,FALSE))</f>
        <v/>
      </c>
      <c r="F379" s="187"/>
    </row>
    <row r="380" spans="1:6" x14ac:dyDescent="0.25">
      <c r="A380" s="185">
        <v>66828377</v>
      </c>
      <c r="B380" s="189">
        <v>9781443192514</v>
      </c>
      <c r="C380" s="186" t="s">
        <v>836</v>
      </c>
      <c r="D380" s="196">
        <v>7016</v>
      </c>
      <c r="E380" s="208" t="str">
        <f>IF(VLOOKUP($B:$B,'F25 Warehouse Sale Product List'!$A:$F,6,FALSE)="","",VLOOKUP($B:$B,'F25 Warehouse Sale Product List'!$A:$F,6,FALSE))</f>
        <v/>
      </c>
      <c r="F380" s="187"/>
    </row>
    <row r="381" spans="1:6" x14ac:dyDescent="0.25">
      <c r="A381" s="185">
        <v>68415905</v>
      </c>
      <c r="B381" s="189">
        <v>9781443193801</v>
      </c>
      <c r="C381" s="186" t="s">
        <v>289</v>
      </c>
      <c r="D381" s="196">
        <v>7016</v>
      </c>
      <c r="E381" s="208" t="str">
        <f>IF(VLOOKUP($B:$B,'F25 Warehouse Sale Product List'!$A:$F,6,FALSE)="","",VLOOKUP($B:$B,'F25 Warehouse Sale Product List'!$A:$F,6,FALSE))</f>
        <v/>
      </c>
      <c r="F381" s="187"/>
    </row>
    <row r="382" spans="1:6" x14ac:dyDescent="0.25">
      <c r="A382" s="185">
        <v>50214343</v>
      </c>
      <c r="B382" s="189">
        <v>9781443190763</v>
      </c>
      <c r="C382" s="186" t="s">
        <v>288</v>
      </c>
      <c r="D382" s="196">
        <v>7016</v>
      </c>
      <c r="E382" s="208" t="str">
        <f>IF(VLOOKUP($B:$B,'F25 Warehouse Sale Product List'!$A:$F,6,FALSE)="","",VLOOKUP($B:$B,'F25 Warehouse Sale Product List'!$A:$F,6,FALSE))</f>
        <v/>
      </c>
      <c r="F382" s="187"/>
    </row>
    <row r="383" spans="1:6" x14ac:dyDescent="0.25">
      <c r="A383" s="185">
        <v>73606124</v>
      </c>
      <c r="B383" s="189">
        <v>9782895914372</v>
      </c>
      <c r="C383" s="186" t="s">
        <v>290</v>
      </c>
      <c r="D383" s="196">
        <v>7016</v>
      </c>
      <c r="E383" s="208" t="str">
        <f>IF(VLOOKUP($B:$B,'F25 Warehouse Sale Product List'!$A:$F,6,FALSE)="","",VLOOKUP($B:$B,'F25 Warehouse Sale Product List'!$A:$F,6,FALSE))</f>
        <v/>
      </c>
      <c r="F383" s="187"/>
    </row>
    <row r="384" spans="1:6" x14ac:dyDescent="0.25">
      <c r="A384" s="185">
        <v>21003402</v>
      </c>
      <c r="B384" s="189">
        <v>9781913484248</v>
      </c>
      <c r="C384" s="186" t="s">
        <v>431</v>
      </c>
      <c r="D384" s="196">
        <v>7016</v>
      </c>
      <c r="E384" s="208" t="str">
        <f>IF(VLOOKUP($B:$B,'F25 Warehouse Sale Product List'!$A:$F,6,FALSE)="","",VLOOKUP($B:$B,'F25 Warehouse Sale Product List'!$A:$F,6,FALSE))</f>
        <v/>
      </c>
      <c r="F384" s="187"/>
    </row>
    <row r="385" spans="1:6" x14ac:dyDescent="0.25">
      <c r="A385" s="185">
        <v>22313526</v>
      </c>
      <c r="B385" s="189">
        <v>9781338627756</v>
      </c>
      <c r="C385" s="186" t="s">
        <v>546</v>
      </c>
      <c r="D385" s="262">
        <v>6158</v>
      </c>
      <c r="E385" s="208" t="str">
        <f>IF(VLOOKUP($B:$B,'F25 Warehouse Sale Product List'!$A:$F,6,FALSE)="","",VLOOKUP($B:$B,'F25 Warehouse Sale Product List'!$A:$F,6,FALSE))</f>
        <v/>
      </c>
      <c r="F385" s="187"/>
    </row>
    <row r="386" spans="1:6" x14ac:dyDescent="0.25">
      <c r="A386" s="185">
        <v>98229896</v>
      </c>
      <c r="B386" s="189">
        <v>9781338808575</v>
      </c>
      <c r="C386" s="186" t="s">
        <v>165</v>
      </c>
      <c r="D386" s="262">
        <v>6158</v>
      </c>
      <c r="E386" s="208" t="str">
        <f>IF(VLOOKUP($B:$B,'F25 Warehouse Sale Product List'!$A:$F,6,FALSE)="","",VLOOKUP($B:$B,'F25 Warehouse Sale Product List'!$A:$F,6,FALSE))</f>
        <v/>
      </c>
      <c r="F386" s="187"/>
    </row>
    <row r="387" spans="1:6" x14ac:dyDescent="0.25">
      <c r="A387" s="185">
        <v>78907125</v>
      </c>
      <c r="B387" s="189">
        <v>9781338819250</v>
      </c>
      <c r="C387" s="186" t="s">
        <v>322</v>
      </c>
      <c r="D387" s="262">
        <v>6158</v>
      </c>
      <c r="E387" s="208" t="str">
        <f>IF(VLOOKUP($B:$B,'F25 Warehouse Sale Product List'!$A:$F,6,FALSE)="","",VLOOKUP($B:$B,'F25 Warehouse Sale Product List'!$A:$F,6,FALSE))</f>
        <v/>
      </c>
      <c r="F387" s="187"/>
    </row>
    <row r="388" spans="1:6" x14ac:dyDescent="0.25">
      <c r="A388" s="185">
        <v>95882014</v>
      </c>
      <c r="B388" s="189">
        <v>9781665913584</v>
      </c>
      <c r="C388" s="186" t="s">
        <v>308</v>
      </c>
      <c r="D388" s="262">
        <v>6158</v>
      </c>
      <c r="E388" s="208" t="str">
        <f>IF(VLOOKUP($B:$B,'F25 Warehouse Sale Product List'!$A:$F,6,FALSE)="","",VLOOKUP($B:$B,'F25 Warehouse Sale Product List'!$A:$F,6,FALSE))</f>
        <v/>
      </c>
      <c r="F388" s="187"/>
    </row>
    <row r="389" spans="1:6" x14ac:dyDescent="0.25">
      <c r="A389" s="185">
        <v>23826133</v>
      </c>
      <c r="B389" s="189">
        <v>9781338848007</v>
      </c>
      <c r="C389" s="186" t="s">
        <v>210</v>
      </c>
      <c r="D389" s="262">
        <v>6158</v>
      </c>
      <c r="E389" s="208" t="str">
        <f>IF(VLOOKUP($B:$B,'F25 Warehouse Sale Product List'!$A:$F,6,FALSE)="","",VLOOKUP($B:$B,'F25 Warehouse Sale Product List'!$A:$F,6,FALSE))</f>
        <v/>
      </c>
      <c r="F389" s="187"/>
    </row>
    <row r="390" spans="1:6" x14ac:dyDescent="0.25">
      <c r="A390" s="185">
        <v>35505900</v>
      </c>
      <c r="B390" s="189">
        <v>9781338756364</v>
      </c>
      <c r="C390" s="186" t="s">
        <v>206</v>
      </c>
      <c r="D390" s="262">
        <v>6158</v>
      </c>
      <c r="E390" s="208" t="str">
        <f>IF(VLOOKUP($B:$B,'F25 Warehouse Sale Product List'!$A:$F,6,FALSE)="","",VLOOKUP($B:$B,'F25 Warehouse Sale Product List'!$A:$F,6,FALSE))</f>
        <v/>
      </c>
      <c r="F390" s="187"/>
    </row>
    <row r="391" spans="1:6" x14ac:dyDescent="0.25">
      <c r="A391" s="185">
        <v>21395370</v>
      </c>
      <c r="B391" s="189">
        <v>9781338553802</v>
      </c>
      <c r="C391" s="186" t="s">
        <v>534</v>
      </c>
      <c r="D391" s="262">
        <v>6157</v>
      </c>
      <c r="E391" s="208" t="str">
        <f>IF(VLOOKUP($B:$B,'F25 Warehouse Sale Product List'!$A:$F,6,FALSE)="","",VLOOKUP($B:$B,'F25 Warehouse Sale Product List'!$A:$F,6,FALSE))</f>
        <v/>
      </c>
      <c r="F391" s="187"/>
    </row>
    <row r="392" spans="1:6" x14ac:dyDescent="0.25">
      <c r="A392" s="185">
        <v>95570004</v>
      </c>
      <c r="B392" s="189">
        <v>9781338847963</v>
      </c>
      <c r="C392" s="186" t="s">
        <v>330</v>
      </c>
      <c r="D392" s="262">
        <v>6157</v>
      </c>
      <c r="E392" s="208" t="str">
        <f>IF(VLOOKUP($B:$B,'F25 Warehouse Sale Product List'!$A:$F,6,FALSE)="","",VLOOKUP($B:$B,'F25 Warehouse Sale Product List'!$A:$F,6,FALSE))</f>
        <v/>
      </c>
      <c r="F392" s="187"/>
    </row>
    <row r="393" spans="1:6" x14ac:dyDescent="0.25">
      <c r="A393" s="185">
        <v>3371002</v>
      </c>
      <c r="B393" s="189">
        <v>9781338347227</v>
      </c>
      <c r="C393" s="186" t="s">
        <v>768</v>
      </c>
      <c r="D393" s="262">
        <v>6157</v>
      </c>
      <c r="E393" s="208" t="str">
        <f>IF(VLOOKUP($B:$B,'F25 Warehouse Sale Product List'!$A:$F,6,FALSE)="","",VLOOKUP($B:$B,'F25 Warehouse Sale Product List'!$A:$F,6,FALSE))</f>
        <v/>
      </c>
      <c r="F393" s="187"/>
    </row>
    <row r="394" spans="1:6" x14ac:dyDescent="0.25">
      <c r="A394" s="185">
        <v>53736543</v>
      </c>
      <c r="B394" s="189">
        <v>9781338864830</v>
      </c>
      <c r="C394" s="186" t="s">
        <v>461</v>
      </c>
      <c r="D394" s="262">
        <v>6157</v>
      </c>
      <c r="E394" s="208" t="str">
        <f>IF(VLOOKUP($B:$B,'F25 Warehouse Sale Product List'!$A:$F,6,FALSE)="","",VLOOKUP($B:$B,'F25 Warehouse Sale Product List'!$A:$F,6,FALSE))</f>
        <v/>
      </c>
      <c r="F394" s="187"/>
    </row>
    <row r="395" spans="1:6" x14ac:dyDescent="0.25">
      <c r="A395" s="185">
        <v>37836928</v>
      </c>
      <c r="B395" s="189">
        <v>9781338745467</v>
      </c>
      <c r="C395" s="186" t="s">
        <v>565</v>
      </c>
      <c r="D395" s="262">
        <v>6157</v>
      </c>
      <c r="E395" s="208" t="str">
        <f>IF(VLOOKUP($B:$B,'F25 Warehouse Sale Product List'!$A:$F,6,FALSE)="","",VLOOKUP($B:$B,'F25 Warehouse Sale Product List'!$A:$F,6,FALSE))</f>
        <v/>
      </c>
      <c r="F395" s="187"/>
    </row>
    <row r="396" spans="1:6" x14ac:dyDescent="0.25">
      <c r="A396" s="185">
        <v>70149805</v>
      </c>
      <c r="B396" s="189">
        <v>9780062974211</v>
      </c>
      <c r="C396" s="186" t="s">
        <v>770</v>
      </c>
      <c r="D396" s="262">
        <v>6157</v>
      </c>
      <c r="E396" s="208" t="str">
        <f>IF(VLOOKUP($B:$B,'F25 Warehouse Sale Product List'!$A:$F,6,FALSE)="","",VLOOKUP($B:$B,'F25 Warehouse Sale Product List'!$A:$F,6,FALSE))</f>
        <v/>
      </c>
      <c r="F396" s="187"/>
    </row>
    <row r="397" spans="1:6" x14ac:dyDescent="0.25">
      <c r="A397" s="185">
        <v>69849741</v>
      </c>
      <c r="B397" s="189">
        <v>9781338767940</v>
      </c>
      <c r="C397" s="186" t="s">
        <v>473</v>
      </c>
      <c r="D397" s="262">
        <v>6157</v>
      </c>
      <c r="E397" s="208" t="str">
        <f>IF(VLOOKUP($B:$B,'F25 Warehouse Sale Product List'!$A:$F,6,FALSE)="","",VLOOKUP($B:$B,'F25 Warehouse Sale Product List'!$A:$F,6,FALSE))</f>
        <v/>
      </c>
      <c r="F397" s="187"/>
    </row>
    <row r="398" spans="1:6" x14ac:dyDescent="0.25">
      <c r="A398" s="185">
        <v>19804669</v>
      </c>
      <c r="B398" s="189">
        <v>9781338776942</v>
      </c>
      <c r="C398" s="186" t="s">
        <v>335</v>
      </c>
      <c r="D398" s="262">
        <v>6157</v>
      </c>
      <c r="E398" s="208" t="str">
        <f>IF(VLOOKUP($B:$B,'F25 Warehouse Sale Product List'!$A:$F,6,FALSE)="","",VLOOKUP($B:$B,'F25 Warehouse Sale Product List'!$A:$F,6,FALSE))</f>
        <v/>
      </c>
      <c r="F398" s="187"/>
    </row>
    <row r="399" spans="1:6" x14ac:dyDescent="0.25">
      <c r="A399" s="185">
        <v>32121839</v>
      </c>
      <c r="B399" s="189">
        <v>9781338799613</v>
      </c>
      <c r="C399" s="186" t="s">
        <v>769</v>
      </c>
      <c r="D399" s="262">
        <v>6157</v>
      </c>
      <c r="E399" s="208" t="str">
        <f>IF(VLOOKUP($B:$B,'F25 Warehouse Sale Product List'!$A:$F,6,FALSE)="","",VLOOKUP($B:$B,'F25 Warehouse Sale Product List'!$A:$F,6,FALSE))</f>
        <v/>
      </c>
      <c r="F399" s="187"/>
    </row>
    <row r="400" spans="1:6" x14ac:dyDescent="0.25">
      <c r="A400" s="185">
        <v>92086019</v>
      </c>
      <c r="B400" s="189">
        <v>9781338745573</v>
      </c>
      <c r="C400" s="186" t="s">
        <v>344</v>
      </c>
      <c r="D400" s="262">
        <v>6148</v>
      </c>
      <c r="E400" s="208" t="str">
        <f>IF(VLOOKUP($B:$B,'F25 Warehouse Sale Product List'!$A:$F,6,FALSE)="","",VLOOKUP($B:$B,'F25 Warehouse Sale Product List'!$A:$F,6,FALSE))</f>
        <v/>
      </c>
      <c r="F400" s="187"/>
    </row>
    <row r="401" spans="1:6" x14ac:dyDescent="0.25">
      <c r="A401" s="185">
        <v>28176959</v>
      </c>
      <c r="B401" s="189">
        <v>9781338832525</v>
      </c>
      <c r="C401" s="186" t="s">
        <v>457</v>
      </c>
      <c r="D401" s="262">
        <v>6148</v>
      </c>
      <c r="E401" s="208" t="str">
        <f>IF(VLOOKUP($B:$B,'F25 Warehouse Sale Product List'!$A:$F,6,FALSE)="","",VLOOKUP($B:$B,'F25 Warehouse Sale Product List'!$A:$F,6,FALSE))</f>
        <v/>
      </c>
      <c r="F401" s="187"/>
    </row>
    <row r="402" spans="1:6" x14ac:dyDescent="0.25">
      <c r="A402" s="185">
        <v>54717262</v>
      </c>
      <c r="B402" s="189">
        <v>9781338865721</v>
      </c>
      <c r="C402" s="186" t="s">
        <v>947</v>
      </c>
      <c r="D402" s="262">
        <v>6148</v>
      </c>
      <c r="E402" s="208" t="str">
        <f>IF(VLOOKUP($B:$B,'F25 Warehouse Sale Product List'!$A:$F,6,FALSE)="","",VLOOKUP($B:$B,'F25 Warehouse Sale Product List'!$A:$F,6,FALSE))</f>
        <v/>
      </c>
      <c r="F402" s="187"/>
    </row>
    <row r="403" spans="1:6" x14ac:dyDescent="0.25">
      <c r="A403" s="185">
        <v>30265744</v>
      </c>
      <c r="B403" s="189">
        <v>9781546102137</v>
      </c>
      <c r="C403" s="186" t="s">
        <v>948</v>
      </c>
      <c r="D403" s="262">
        <v>6148</v>
      </c>
      <c r="E403" s="208" t="str">
        <f>IF(VLOOKUP($B:$B,'F25 Warehouse Sale Product List'!$A:$F,6,FALSE)="","",VLOOKUP($B:$B,'F25 Warehouse Sale Product List'!$A:$F,6,FALSE))</f>
        <v/>
      </c>
      <c r="F403" s="187"/>
    </row>
    <row r="404" spans="1:6" x14ac:dyDescent="0.25">
      <c r="A404" s="185">
        <v>42026190</v>
      </c>
      <c r="B404" s="189">
        <v>9781338784008</v>
      </c>
      <c r="C404" s="186" t="s">
        <v>761</v>
      </c>
      <c r="D404" s="262">
        <v>6148</v>
      </c>
      <c r="E404" s="208" t="str">
        <f>IF(VLOOKUP($B:$B,'F25 Warehouse Sale Product List'!$A:$F,6,FALSE)="","",VLOOKUP($B:$B,'F25 Warehouse Sale Product List'!$A:$F,6,FALSE))</f>
        <v/>
      </c>
      <c r="F404" s="187"/>
    </row>
    <row r="405" spans="1:6" x14ac:dyDescent="0.25">
      <c r="A405" s="185">
        <v>43190417</v>
      </c>
      <c r="B405" s="189">
        <v>9781338745405</v>
      </c>
      <c r="C405" s="186" t="s">
        <v>336</v>
      </c>
      <c r="D405" s="262">
        <v>6148</v>
      </c>
      <c r="E405" s="208" t="str">
        <f>IF(VLOOKUP($B:$B,'F25 Warehouse Sale Product List'!$A:$F,6,FALSE)="","",VLOOKUP($B:$B,'F25 Warehouse Sale Product List'!$A:$F,6,FALSE))</f>
        <v/>
      </c>
      <c r="F405" s="187"/>
    </row>
    <row r="406" spans="1:6" x14ac:dyDescent="0.25">
      <c r="A406" s="185">
        <v>63419820</v>
      </c>
      <c r="B406" s="189">
        <v>9781338756333</v>
      </c>
      <c r="C406" s="186" t="s">
        <v>766</v>
      </c>
      <c r="D406" s="262">
        <v>6148</v>
      </c>
      <c r="E406" s="208" t="str">
        <f>IF(VLOOKUP($B:$B,'F25 Warehouse Sale Product List'!$A:$F,6,FALSE)="","",VLOOKUP($B:$B,'F25 Warehouse Sale Product List'!$A:$F,6,FALSE))</f>
        <v/>
      </c>
      <c r="F406" s="187"/>
    </row>
    <row r="407" spans="1:6" x14ac:dyDescent="0.25">
      <c r="A407" s="185">
        <v>59184337</v>
      </c>
      <c r="B407" s="189">
        <v>9781338802269</v>
      </c>
      <c r="C407" s="186" t="s">
        <v>771</v>
      </c>
      <c r="D407" s="262">
        <v>6148</v>
      </c>
      <c r="E407" s="208" t="str">
        <f>IF(VLOOKUP($B:$B,'F25 Warehouse Sale Product List'!$A:$F,6,FALSE)="","",VLOOKUP($B:$B,'F25 Warehouse Sale Product List'!$A:$F,6,FALSE))</f>
        <v/>
      </c>
      <c r="F407" s="187"/>
    </row>
    <row r="408" spans="1:6" x14ac:dyDescent="0.25">
      <c r="A408" s="185">
        <v>60488164</v>
      </c>
      <c r="B408" s="189">
        <v>9781338805819</v>
      </c>
      <c r="C408" s="186" t="s">
        <v>472</v>
      </c>
      <c r="D408" s="262">
        <v>6147</v>
      </c>
      <c r="E408" s="208" t="str">
        <f>IF(VLOOKUP($B:$B,'F25 Warehouse Sale Product List'!$A:$F,6,FALSE)="","",VLOOKUP($B:$B,'F25 Warehouse Sale Product List'!$A:$F,6,FALSE))</f>
        <v/>
      </c>
      <c r="F408" s="187"/>
    </row>
    <row r="409" spans="1:6" x14ac:dyDescent="0.25">
      <c r="A409" s="185">
        <v>95823964</v>
      </c>
      <c r="B409" s="189">
        <v>9781338627848</v>
      </c>
      <c r="C409" s="186" t="s">
        <v>949</v>
      </c>
      <c r="D409" s="262">
        <v>6147</v>
      </c>
      <c r="E409" s="208" t="str">
        <f>IF(VLOOKUP($B:$B,'F25 Warehouse Sale Product List'!$A:$F,6,FALSE)="","",VLOOKUP($B:$B,'F25 Warehouse Sale Product List'!$A:$F,6,FALSE))</f>
        <v/>
      </c>
      <c r="F409" s="187"/>
    </row>
    <row r="410" spans="1:6" x14ac:dyDescent="0.25">
      <c r="A410" s="185">
        <v>61544864</v>
      </c>
      <c r="B410" s="189">
        <v>9781338745542</v>
      </c>
      <c r="C410" s="186" t="s">
        <v>207</v>
      </c>
      <c r="D410" s="262">
        <v>6147</v>
      </c>
      <c r="E410" s="208" t="str">
        <f>IF(VLOOKUP($B:$B,'F25 Warehouse Sale Product List'!$A:$F,6,FALSE)="","",VLOOKUP($B:$B,'F25 Warehouse Sale Product List'!$A:$F,6,FALSE))</f>
        <v/>
      </c>
      <c r="F410" s="187"/>
    </row>
    <row r="411" spans="1:6" x14ac:dyDescent="0.25">
      <c r="A411" s="185">
        <v>98288772</v>
      </c>
      <c r="B411" s="189">
        <v>9781338794595</v>
      </c>
      <c r="C411" s="186" t="s">
        <v>300</v>
      </c>
      <c r="D411" s="262">
        <v>6147</v>
      </c>
      <c r="E411" s="208" t="str">
        <f>IF(VLOOKUP($B:$B,'F25 Warehouse Sale Product List'!$A:$F,6,FALSE)="","",VLOOKUP($B:$B,'F25 Warehouse Sale Product List'!$A:$F,6,FALSE))</f>
        <v/>
      </c>
      <c r="F411" s="187"/>
    </row>
    <row r="412" spans="1:6" x14ac:dyDescent="0.25">
      <c r="A412" s="185">
        <v>69907584</v>
      </c>
      <c r="B412" s="189">
        <v>9781338818826</v>
      </c>
      <c r="C412" s="186" t="s">
        <v>183</v>
      </c>
      <c r="D412" s="262">
        <v>6147</v>
      </c>
      <c r="E412" s="208" t="str">
        <f>IF(VLOOKUP($B:$B,'F25 Warehouse Sale Product List'!$A:$F,6,FALSE)="","",VLOOKUP($B:$B,'F25 Warehouse Sale Product List'!$A:$F,6,FALSE))</f>
        <v/>
      </c>
      <c r="F412" s="187"/>
    </row>
    <row r="413" spans="1:6" x14ac:dyDescent="0.25">
      <c r="A413" s="185">
        <v>90209715</v>
      </c>
      <c r="B413" s="189">
        <v>9781338756494</v>
      </c>
      <c r="C413" s="186" t="s">
        <v>231</v>
      </c>
      <c r="D413" s="262">
        <v>6147</v>
      </c>
      <c r="E413" s="208" t="str">
        <f>IF(VLOOKUP($B:$B,'F25 Warehouse Sale Product List'!$A:$F,6,FALSE)="","",VLOOKUP($B:$B,'F25 Warehouse Sale Product List'!$A:$F,6,FALSE))</f>
        <v/>
      </c>
      <c r="F413" s="187"/>
    </row>
    <row r="414" spans="1:6" x14ac:dyDescent="0.25">
      <c r="A414" s="185">
        <v>36141384</v>
      </c>
      <c r="B414" s="189">
        <v>9781368076074</v>
      </c>
      <c r="C414" s="186" t="s">
        <v>463</v>
      </c>
      <c r="D414" s="262">
        <v>6147</v>
      </c>
      <c r="E414" s="208" t="str">
        <f>IF(VLOOKUP($B:$B,'F25 Warehouse Sale Product List'!$A:$F,6,FALSE)="","",VLOOKUP($B:$B,'F25 Warehouse Sale Product List'!$A:$F,6,FALSE))</f>
        <v/>
      </c>
      <c r="F414" s="187"/>
    </row>
    <row r="415" spans="1:6" x14ac:dyDescent="0.25">
      <c r="A415" s="185">
        <v>14037237</v>
      </c>
      <c r="B415" s="189">
        <v>9781338826784</v>
      </c>
      <c r="C415" s="186" t="s">
        <v>474</v>
      </c>
      <c r="D415" s="262">
        <v>6147</v>
      </c>
      <c r="E415" s="208" t="str">
        <f>IF(VLOOKUP($B:$B,'F25 Warehouse Sale Product List'!$A:$F,6,FALSE)="","",VLOOKUP($B:$B,'F25 Warehouse Sale Product List'!$A:$F,6,FALSE))</f>
        <v/>
      </c>
      <c r="F415" s="187"/>
    </row>
    <row r="416" spans="1:6" x14ac:dyDescent="0.25">
      <c r="A416" s="185">
        <v>34238012</v>
      </c>
      <c r="B416" s="189">
        <v>9781368084802</v>
      </c>
      <c r="C416" s="186" t="s">
        <v>647</v>
      </c>
      <c r="D416" s="262">
        <v>6146</v>
      </c>
      <c r="E416" s="208" t="str">
        <f>IF(VLOOKUP($B:$B,'F25 Warehouse Sale Product List'!$A:$F,6,FALSE)="","",VLOOKUP($B:$B,'F25 Warehouse Sale Product List'!$A:$F,6,FALSE))</f>
        <v/>
      </c>
      <c r="F416" s="187"/>
    </row>
    <row r="417" spans="1:6" x14ac:dyDescent="0.25">
      <c r="A417" s="185">
        <v>60430927</v>
      </c>
      <c r="B417" s="189">
        <v>9781338847086</v>
      </c>
      <c r="C417" s="186" t="s">
        <v>764</v>
      </c>
      <c r="D417" s="262">
        <v>6146</v>
      </c>
      <c r="E417" s="208" t="str">
        <f>IF(VLOOKUP($B:$B,'F25 Warehouse Sale Product List'!$A:$F,6,FALSE)="","",VLOOKUP($B:$B,'F25 Warehouse Sale Product List'!$A:$F,6,FALSE))</f>
        <v/>
      </c>
      <c r="F417" s="187"/>
    </row>
    <row r="418" spans="1:6" x14ac:dyDescent="0.25">
      <c r="A418" s="185">
        <v>75516875</v>
      </c>
      <c r="B418" s="189">
        <v>9781338745436</v>
      </c>
      <c r="C418" s="186" t="s">
        <v>765</v>
      </c>
      <c r="D418" s="262">
        <v>6146</v>
      </c>
      <c r="E418" s="208" t="str">
        <f>IF(VLOOKUP($B:$B,'F25 Warehouse Sale Product List'!$A:$F,6,FALSE)="","",VLOOKUP($B:$B,'F25 Warehouse Sale Product List'!$A:$F,6,FALSE))</f>
        <v/>
      </c>
      <c r="F418" s="187"/>
    </row>
    <row r="419" spans="1:6" x14ac:dyDescent="0.25">
      <c r="A419" s="185">
        <v>97528932</v>
      </c>
      <c r="B419" s="189">
        <v>9781338847314</v>
      </c>
      <c r="C419" s="186" t="s">
        <v>334</v>
      </c>
      <c r="D419" s="262">
        <v>6146</v>
      </c>
      <c r="E419" s="208" t="str">
        <f>IF(VLOOKUP($B:$B,'F25 Warehouse Sale Product List'!$A:$F,6,FALSE)="","",VLOOKUP($B:$B,'F25 Warehouse Sale Product List'!$A:$F,6,FALSE))</f>
        <v/>
      </c>
      <c r="F419" s="187"/>
    </row>
    <row r="420" spans="1:6" x14ac:dyDescent="0.25">
      <c r="A420" s="185">
        <v>19956343</v>
      </c>
      <c r="B420" s="189">
        <v>9781338843316</v>
      </c>
      <c r="C420" s="186" t="s">
        <v>953</v>
      </c>
      <c r="D420" s="262">
        <v>6138</v>
      </c>
      <c r="E420" s="208" t="str">
        <f>IF(VLOOKUP($B:$B,'F25 Warehouse Sale Product List'!$A:$F,6,FALSE)="","",VLOOKUP($B:$B,'F25 Warehouse Sale Product List'!$A:$F,6,FALSE))</f>
        <v/>
      </c>
      <c r="F420" s="187"/>
    </row>
    <row r="421" spans="1:6" x14ac:dyDescent="0.25">
      <c r="A421" s="185">
        <v>42343207</v>
      </c>
      <c r="B421" s="189">
        <v>9781338896909</v>
      </c>
      <c r="C421" s="186" t="s">
        <v>951</v>
      </c>
      <c r="D421" s="262">
        <v>6138</v>
      </c>
      <c r="E421" s="208" t="str">
        <f>IF(VLOOKUP($B:$B,'F25 Warehouse Sale Product List'!$A:$F,6,FALSE)="","",VLOOKUP($B:$B,'F25 Warehouse Sale Product List'!$A:$F,6,FALSE))</f>
        <v/>
      </c>
      <c r="F421" s="187"/>
    </row>
    <row r="422" spans="1:6" x14ac:dyDescent="0.25">
      <c r="A422" s="185">
        <v>25263051</v>
      </c>
      <c r="B422" s="189">
        <v>9781338843347</v>
      </c>
      <c r="C422" s="186" t="s">
        <v>952</v>
      </c>
      <c r="D422" s="262">
        <v>6138</v>
      </c>
      <c r="E422" s="208" t="str">
        <f>IF(VLOOKUP($B:$B,'F25 Warehouse Sale Product List'!$A:$F,6,FALSE)="","",VLOOKUP($B:$B,'F25 Warehouse Sale Product List'!$A:$F,6,FALSE))</f>
        <v/>
      </c>
      <c r="F422" s="187"/>
    </row>
    <row r="423" spans="1:6" x14ac:dyDescent="0.25">
      <c r="A423" s="185">
        <v>32805563</v>
      </c>
      <c r="B423" s="189">
        <v>9781338799903</v>
      </c>
      <c r="C423" s="186" t="s">
        <v>754</v>
      </c>
      <c r="D423" s="262">
        <v>6138</v>
      </c>
      <c r="E423" s="208" t="str">
        <f>IF(VLOOKUP($B:$B,'F25 Warehouse Sale Product List'!$A:$F,6,FALSE)="","",VLOOKUP($B:$B,'F25 Warehouse Sale Product List'!$A:$F,6,FALSE))</f>
        <v/>
      </c>
      <c r="F423" s="187"/>
    </row>
    <row r="424" spans="1:6" x14ac:dyDescent="0.25">
      <c r="A424" s="185">
        <v>10748580</v>
      </c>
      <c r="B424" s="189">
        <v>9781546119746</v>
      </c>
      <c r="C424" s="186" t="s">
        <v>950</v>
      </c>
      <c r="D424" s="262">
        <v>6138</v>
      </c>
      <c r="E424" s="208" t="str">
        <f>IF(VLOOKUP($B:$B,'F25 Warehouse Sale Product List'!$A:$F,6,FALSE)="","",VLOOKUP($B:$B,'F25 Warehouse Sale Product List'!$A:$F,6,FALSE))</f>
        <v/>
      </c>
      <c r="F424" s="187"/>
    </row>
    <row r="425" spans="1:6" x14ac:dyDescent="0.25">
      <c r="A425" s="185">
        <v>37198114</v>
      </c>
      <c r="B425" s="189">
        <v>9781338756395</v>
      </c>
      <c r="C425" s="186" t="s">
        <v>762</v>
      </c>
      <c r="D425" s="262">
        <v>6138</v>
      </c>
      <c r="E425" s="208" t="str">
        <f>IF(VLOOKUP($B:$B,'F25 Warehouse Sale Product List'!$A:$F,6,FALSE)="","",VLOOKUP($B:$B,'F25 Warehouse Sale Product List'!$A:$F,6,FALSE))</f>
        <v/>
      </c>
      <c r="F425" s="187"/>
    </row>
    <row r="426" spans="1:6" x14ac:dyDescent="0.25">
      <c r="A426" s="185">
        <v>11676254</v>
      </c>
      <c r="B426" s="189">
        <v>9781339021577</v>
      </c>
      <c r="C426" s="186" t="s">
        <v>763</v>
      </c>
      <c r="D426" s="262">
        <v>6138</v>
      </c>
      <c r="E426" s="208" t="str">
        <f>IF(VLOOKUP($B:$B,'F25 Warehouse Sale Product List'!$A:$F,6,FALSE)="","",VLOOKUP($B:$B,'F25 Warehouse Sale Product List'!$A:$F,6,FALSE))</f>
        <v/>
      </c>
      <c r="F426" s="187"/>
    </row>
    <row r="427" spans="1:6" x14ac:dyDescent="0.25">
      <c r="A427" s="185">
        <v>61882409</v>
      </c>
      <c r="B427" s="189">
        <v>9781338745658</v>
      </c>
      <c r="C427" s="186" t="s">
        <v>567</v>
      </c>
      <c r="D427" s="262">
        <v>6137</v>
      </c>
      <c r="E427" s="208" t="str">
        <f>IF(VLOOKUP($B:$B,'F25 Warehouse Sale Product List'!$A:$F,6,FALSE)="","",VLOOKUP($B:$B,'F25 Warehouse Sale Product List'!$A:$F,6,FALSE))</f>
        <v/>
      </c>
      <c r="F427" s="187"/>
    </row>
    <row r="428" spans="1:6" x14ac:dyDescent="0.25">
      <c r="A428" s="185">
        <v>66419773</v>
      </c>
      <c r="B428" s="189">
        <v>9781338832556</v>
      </c>
      <c r="C428" s="186" t="s">
        <v>759</v>
      </c>
      <c r="D428" s="262">
        <v>6137</v>
      </c>
      <c r="E428" s="208" t="str">
        <f>IF(VLOOKUP($B:$B,'F25 Warehouse Sale Product List'!$A:$F,6,FALSE)="","",VLOOKUP($B:$B,'F25 Warehouse Sale Product List'!$A:$F,6,FALSE))</f>
        <v/>
      </c>
      <c r="F428" s="187"/>
    </row>
    <row r="429" spans="1:6" x14ac:dyDescent="0.25">
      <c r="A429" s="185">
        <v>20961881</v>
      </c>
      <c r="B429" s="189">
        <v>9781338828832</v>
      </c>
      <c r="C429" s="186" t="s">
        <v>955</v>
      </c>
      <c r="D429" s="262">
        <v>6128</v>
      </c>
      <c r="E429" s="208" t="str">
        <f>IF(VLOOKUP($B:$B,'F25 Warehouse Sale Product List'!$A:$F,6,FALSE)="","",VLOOKUP($B:$B,'F25 Warehouse Sale Product List'!$A:$F,6,FALSE))</f>
        <v/>
      </c>
      <c r="F429" s="187"/>
    </row>
    <row r="430" spans="1:6" x14ac:dyDescent="0.25">
      <c r="A430" s="185">
        <v>94843004</v>
      </c>
      <c r="B430" s="189">
        <v>9781338828894</v>
      </c>
      <c r="C430" s="186" t="s">
        <v>954</v>
      </c>
      <c r="D430" s="262">
        <v>6128</v>
      </c>
      <c r="E430" s="208" t="str">
        <f>IF(VLOOKUP($B:$B,'F25 Warehouse Sale Product List'!$A:$F,6,FALSE)="","",VLOOKUP($B:$B,'F25 Warehouse Sale Product List'!$A:$F,6,FALSE))</f>
        <v/>
      </c>
      <c r="F430" s="187"/>
    </row>
    <row r="431" spans="1:6" x14ac:dyDescent="0.25">
      <c r="A431" s="185">
        <v>2316710</v>
      </c>
      <c r="B431" s="189">
        <v>9781443113359</v>
      </c>
      <c r="C431" s="186" t="s">
        <v>956</v>
      </c>
      <c r="D431" s="262">
        <v>6127</v>
      </c>
      <c r="E431" s="208" t="str">
        <f>IF(VLOOKUP($B:$B,'F25 Warehouse Sale Product List'!$A:$F,6,FALSE)="","",VLOOKUP($B:$B,'F25 Warehouse Sale Product List'!$A:$F,6,FALSE))</f>
        <v/>
      </c>
      <c r="F431" s="187"/>
    </row>
    <row r="432" spans="1:6" x14ac:dyDescent="0.25">
      <c r="A432" s="185">
        <v>49387565</v>
      </c>
      <c r="B432" s="189">
        <v>9781338805994</v>
      </c>
      <c r="C432" s="186" t="s">
        <v>742</v>
      </c>
      <c r="D432" s="262">
        <v>6118</v>
      </c>
      <c r="E432" s="208" t="str">
        <f>IF(VLOOKUP($B:$B,'F25 Warehouse Sale Product List'!$A:$F,6,FALSE)="","",VLOOKUP($B:$B,'F25 Warehouse Sale Product List'!$A:$F,6,FALSE))</f>
        <v/>
      </c>
      <c r="F432" s="187"/>
    </row>
    <row r="433" spans="1:6" x14ac:dyDescent="0.25">
      <c r="A433" s="185">
        <v>81790813</v>
      </c>
      <c r="B433" s="189">
        <v>9781338818857</v>
      </c>
      <c r="C433" s="186" t="s">
        <v>755</v>
      </c>
      <c r="D433" s="262">
        <v>6118</v>
      </c>
      <c r="E433" s="208" t="str">
        <f>IF(VLOOKUP($B:$B,'F25 Warehouse Sale Product List'!$A:$F,6,FALSE)="","",VLOOKUP($B:$B,'F25 Warehouse Sale Product List'!$A:$F,6,FALSE))</f>
        <v/>
      </c>
      <c r="F433" s="187"/>
    </row>
    <row r="434" spans="1:6" x14ac:dyDescent="0.25">
      <c r="A434" s="185">
        <v>21123275</v>
      </c>
      <c r="B434" s="189">
        <v>9781338883442</v>
      </c>
      <c r="C434" s="186" t="s">
        <v>756</v>
      </c>
      <c r="D434" s="262">
        <v>6118</v>
      </c>
      <c r="E434" s="208" t="str">
        <f>IF(VLOOKUP($B:$B,'F25 Warehouse Sale Product List'!$A:$F,6,FALSE)="","",VLOOKUP($B:$B,'F25 Warehouse Sale Product List'!$A:$F,6,FALSE))</f>
        <v/>
      </c>
      <c r="F434" s="187"/>
    </row>
    <row r="435" spans="1:6" x14ac:dyDescent="0.25">
      <c r="A435" s="185">
        <v>12962130</v>
      </c>
      <c r="B435" s="189">
        <v>9781338883497</v>
      </c>
      <c r="C435" s="186" t="s">
        <v>958</v>
      </c>
      <c r="D435" s="262">
        <v>6118</v>
      </c>
      <c r="E435" s="208" t="str">
        <f>IF(VLOOKUP($B:$B,'F25 Warehouse Sale Product List'!$A:$F,6,FALSE)="","",VLOOKUP($B:$B,'F25 Warehouse Sale Product List'!$A:$F,6,FALSE))</f>
        <v/>
      </c>
      <c r="F435" s="187"/>
    </row>
    <row r="436" spans="1:6" x14ac:dyDescent="0.25">
      <c r="A436" s="185">
        <v>61097846</v>
      </c>
      <c r="B436" s="189">
        <v>9781338897067</v>
      </c>
      <c r="C436" s="186" t="s">
        <v>957</v>
      </c>
      <c r="D436" s="262">
        <v>6118</v>
      </c>
      <c r="E436" s="208" t="str">
        <f>IF(VLOOKUP($B:$B,'F25 Warehouse Sale Product List'!$A:$F,6,FALSE)="","",VLOOKUP($B:$B,'F25 Warehouse Sale Product List'!$A:$F,6,FALSE))</f>
        <v/>
      </c>
      <c r="F436" s="187"/>
    </row>
    <row r="437" spans="1:6" x14ac:dyDescent="0.25">
      <c r="A437" s="185">
        <v>77636889</v>
      </c>
      <c r="B437" s="189">
        <v>9781368095105</v>
      </c>
      <c r="C437" s="186" t="s">
        <v>753</v>
      </c>
      <c r="D437" s="262">
        <v>6117</v>
      </c>
      <c r="E437" s="208" t="str">
        <f>IF(VLOOKUP($B:$B,'F25 Warehouse Sale Product List'!$A:$F,6,FALSE)="","",VLOOKUP($B:$B,'F25 Warehouse Sale Product List'!$A:$F,6,FALSE))</f>
        <v/>
      </c>
      <c r="F437" s="187"/>
    </row>
    <row r="438" spans="1:6" x14ac:dyDescent="0.25">
      <c r="A438" s="185">
        <v>22371240</v>
      </c>
      <c r="B438" s="189">
        <v>9781338871401</v>
      </c>
      <c r="C438" s="186" t="s">
        <v>752</v>
      </c>
      <c r="D438" s="262">
        <v>6117</v>
      </c>
      <c r="E438" s="208" t="str">
        <f>IF(VLOOKUP($B:$B,'F25 Warehouse Sale Product List'!$A:$F,6,FALSE)="","",VLOOKUP($B:$B,'F25 Warehouse Sale Product List'!$A:$F,6,FALSE))</f>
        <v/>
      </c>
      <c r="F438" s="187"/>
    </row>
    <row r="439" spans="1:6" x14ac:dyDescent="0.25">
      <c r="A439" s="185">
        <v>63647934</v>
      </c>
      <c r="B439" s="189">
        <v>9780063329546</v>
      </c>
      <c r="C439" s="186" t="s">
        <v>960</v>
      </c>
      <c r="D439" s="262">
        <v>6117</v>
      </c>
      <c r="E439" s="208" t="str">
        <f>IF(VLOOKUP($B:$B,'F25 Warehouse Sale Product List'!$A:$F,6,FALSE)="","",VLOOKUP($B:$B,'F25 Warehouse Sale Product List'!$A:$F,6,FALSE))</f>
        <v/>
      </c>
      <c r="F439" s="187"/>
    </row>
    <row r="440" spans="1:6" x14ac:dyDescent="0.25">
      <c r="A440" s="185">
        <v>23497954</v>
      </c>
      <c r="B440" s="189">
        <v>9781426376856</v>
      </c>
      <c r="C440" s="186" t="s">
        <v>959</v>
      </c>
      <c r="D440" s="262">
        <v>6117</v>
      </c>
      <c r="E440" s="208" t="str">
        <f>IF(VLOOKUP($B:$B,'F25 Warehouse Sale Product List'!$A:$F,6,FALSE)="","",VLOOKUP($B:$B,'F25 Warehouse Sale Product List'!$A:$F,6,FALSE))</f>
        <v/>
      </c>
      <c r="F440" s="187"/>
    </row>
    <row r="441" spans="1:6" x14ac:dyDescent="0.25">
      <c r="A441" s="185">
        <v>75940818</v>
      </c>
      <c r="B441" s="189">
        <v>9781803378626</v>
      </c>
      <c r="C441" s="186" t="s">
        <v>564</v>
      </c>
      <c r="D441" s="262">
        <v>6108</v>
      </c>
      <c r="E441" s="208" t="str">
        <f>IF(VLOOKUP($B:$B,'F25 Warehouse Sale Product List'!$A:$F,6,FALSE)="","",VLOOKUP($B:$B,'F25 Warehouse Sale Product List'!$A:$F,6,FALSE))</f>
        <v/>
      </c>
      <c r="F441" s="187"/>
    </row>
    <row r="442" spans="1:6" x14ac:dyDescent="0.25">
      <c r="A442" s="185">
        <v>30838329</v>
      </c>
      <c r="B442" s="189">
        <v>9781339026398</v>
      </c>
      <c r="C442" s="186" t="s">
        <v>746</v>
      </c>
      <c r="D442" s="262">
        <v>6108</v>
      </c>
      <c r="E442" s="208" t="str">
        <f>IF(VLOOKUP($B:$B,'F25 Warehouse Sale Product List'!$A:$F,6,FALSE)="","",VLOOKUP($B:$B,'F25 Warehouse Sale Product List'!$A:$F,6,FALSE))</f>
        <v/>
      </c>
      <c r="F442" s="187"/>
    </row>
    <row r="443" spans="1:6" x14ac:dyDescent="0.25">
      <c r="A443" s="185">
        <v>18883538</v>
      </c>
      <c r="B443" s="189">
        <v>9781338890822</v>
      </c>
      <c r="C443" s="186" t="s">
        <v>747</v>
      </c>
      <c r="D443" s="262">
        <v>6108</v>
      </c>
      <c r="E443" s="208" t="str">
        <f>IF(VLOOKUP($B:$B,'F25 Warehouse Sale Product List'!$A:$F,6,FALSE)="","",VLOOKUP($B:$B,'F25 Warehouse Sale Product List'!$A:$F,6,FALSE))</f>
        <v/>
      </c>
      <c r="F443" s="187"/>
    </row>
    <row r="444" spans="1:6" x14ac:dyDescent="0.25">
      <c r="A444" s="185">
        <v>59138190</v>
      </c>
      <c r="B444" s="189">
        <v>9781339028033</v>
      </c>
      <c r="C444" s="186" t="s">
        <v>749</v>
      </c>
      <c r="D444" s="262">
        <v>6108</v>
      </c>
      <c r="E444" s="208" t="str">
        <f>IF(VLOOKUP($B:$B,'F25 Warehouse Sale Product List'!$A:$F,6,FALSE)="","",VLOOKUP($B:$B,'F25 Warehouse Sale Product List'!$A:$F,6,FALSE))</f>
        <v/>
      </c>
      <c r="F444" s="187"/>
    </row>
    <row r="445" spans="1:6" x14ac:dyDescent="0.25">
      <c r="A445" s="185">
        <v>68938819</v>
      </c>
      <c r="B445" s="189">
        <v>9781338885415</v>
      </c>
      <c r="C445" s="186" t="s">
        <v>961</v>
      </c>
      <c r="D445" s="262">
        <v>6107</v>
      </c>
      <c r="E445" s="208" t="str">
        <f>IF(VLOOKUP($B:$B,'F25 Warehouse Sale Product List'!$A:$F,6,FALSE)="","",VLOOKUP($B:$B,'F25 Warehouse Sale Product List'!$A:$F,6,FALSE))</f>
        <v/>
      </c>
      <c r="F445" s="187"/>
    </row>
    <row r="446" spans="1:6" x14ac:dyDescent="0.25">
      <c r="A446" s="185">
        <v>97951760</v>
      </c>
      <c r="B446" s="189">
        <v>9781338882957</v>
      </c>
      <c r="C446" s="186" t="s">
        <v>750</v>
      </c>
      <c r="D446" s="262">
        <v>6107</v>
      </c>
      <c r="E446" s="208" t="str">
        <f>IF(VLOOKUP($B:$B,'F25 Warehouse Sale Product List'!$A:$F,6,FALSE)="","",VLOOKUP($B:$B,'F25 Warehouse Sale Product List'!$A:$F,6,FALSE))</f>
        <v/>
      </c>
      <c r="F446" s="187"/>
    </row>
    <row r="447" spans="1:6" x14ac:dyDescent="0.25">
      <c r="A447" s="185">
        <v>34890622</v>
      </c>
      <c r="B447" s="189">
        <v>9781368102087</v>
      </c>
      <c r="C447" s="186" t="s">
        <v>962</v>
      </c>
      <c r="D447" s="262">
        <v>6106</v>
      </c>
      <c r="E447" s="208" t="str">
        <f>IF(VLOOKUP($B:$B,'F25 Warehouse Sale Product List'!$A:$F,6,FALSE)="","",VLOOKUP($B:$B,'F25 Warehouse Sale Product List'!$A:$F,6,FALSE))</f>
        <v/>
      </c>
      <c r="F447" s="187"/>
    </row>
    <row r="448" spans="1:6" x14ac:dyDescent="0.25">
      <c r="A448" s="185">
        <v>18345224</v>
      </c>
      <c r="B448" s="189">
        <v>9781338897036</v>
      </c>
      <c r="C448" s="186" t="s">
        <v>757</v>
      </c>
      <c r="D448" s="262">
        <v>6098</v>
      </c>
      <c r="E448" s="208" t="str">
        <f>IF(VLOOKUP($B:$B,'F25 Warehouse Sale Product List'!$A:$F,6,FALSE)="","",VLOOKUP($B:$B,'F25 Warehouse Sale Product List'!$A:$F,6,FALSE))</f>
        <v/>
      </c>
      <c r="F448" s="187"/>
    </row>
    <row r="449" spans="1:6" x14ac:dyDescent="0.25">
      <c r="A449" s="185">
        <v>90512720</v>
      </c>
      <c r="B449" s="189">
        <v>9781338887198</v>
      </c>
      <c r="C449" s="186" t="s">
        <v>963</v>
      </c>
      <c r="D449" s="262">
        <v>6098</v>
      </c>
      <c r="E449" s="208" t="str">
        <f>IF(VLOOKUP($B:$B,'F25 Warehouse Sale Product List'!$A:$F,6,FALSE)="","",VLOOKUP($B:$B,'F25 Warehouse Sale Product List'!$A:$F,6,FALSE))</f>
        <v/>
      </c>
      <c r="F449" s="187"/>
    </row>
    <row r="450" spans="1:6" x14ac:dyDescent="0.25">
      <c r="A450" s="185">
        <v>26118197</v>
      </c>
      <c r="B450" s="189">
        <v>9781338849301</v>
      </c>
      <c r="C450" s="186" t="s">
        <v>964</v>
      </c>
      <c r="D450" s="262">
        <v>6098</v>
      </c>
      <c r="E450" s="208" t="str">
        <f>IF(VLOOKUP($B:$B,'F25 Warehouse Sale Product List'!$A:$F,6,FALSE)="","",VLOOKUP($B:$B,'F25 Warehouse Sale Product List'!$A:$F,6,FALSE))</f>
        <v/>
      </c>
      <c r="F450" s="187"/>
    </row>
    <row r="451" spans="1:6" x14ac:dyDescent="0.25">
      <c r="A451" s="185">
        <v>88217070</v>
      </c>
      <c r="B451" s="189">
        <v>9781338805932</v>
      </c>
      <c r="C451" s="186" t="s">
        <v>744</v>
      </c>
      <c r="D451" s="262">
        <v>6098</v>
      </c>
      <c r="E451" s="208" t="str">
        <f>IF(VLOOKUP($B:$B,'F25 Warehouse Sale Product List'!$A:$F,6,FALSE)="","",VLOOKUP($B:$B,'F25 Warehouse Sale Product List'!$A:$F,6,FALSE))</f>
        <v/>
      </c>
      <c r="F451" s="187"/>
    </row>
    <row r="452" spans="1:6" x14ac:dyDescent="0.25">
      <c r="A452" s="185">
        <v>32224116</v>
      </c>
      <c r="B452" s="189">
        <v>9781338809534</v>
      </c>
      <c r="C452" s="186" t="s">
        <v>741</v>
      </c>
      <c r="D452" s="262">
        <v>6097</v>
      </c>
      <c r="E452" s="208" t="str">
        <f>IF(VLOOKUP($B:$B,'F25 Warehouse Sale Product List'!$A:$F,6,FALSE)="","",VLOOKUP($B:$B,'F25 Warehouse Sale Product List'!$A:$F,6,FALSE))</f>
        <v/>
      </c>
      <c r="F452" s="187"/>
    </row>
    <row r="453" spans="1:6" x14ac:dyDescent="0.25">
      <c r="A453" s="185">
        <v>36789969</v>
      </c>
      <c r="B453" s="189">
        <v>9781338805963</v>
      </c>
      <c r="C453" s="186" t="s">
        <v>543</v>
      </c>
      <c r="D453" s="262">
        <v>6097</v>
      </c>
      <c r="E453" s="208" t="str">
        <f>IF(VLOOKUP($B:$B,'F25 Warehouse Sale Product List'!$A:$F,6,FALSE)="","",VLOOKUP($B:$B,'F25 Warehouse Sale Product List'!$A:$F,6,FALSE))</f>
        <v/>
      </c>
      <c r="F453" s="187"/>
    </row>
    <row r="454" spans="1:6" x14ac:dyDescent="0.25">
      <c r="A454" s="185">
        <v>34675754</v>
      </c>
      <c r="B454" s="189">
        <v>9781338882971</v>
      </c>
      <c r="C454" s="186" t="s">
        <v>965</v>
      </c>
      <c r="D454" s="262">
        <v>6097</v>
      </c>
      <c r="E454" s="208" t="str">
        <f>IF(VLOOKUP($B:$B,'F25 Warehouse Sale Product List'!$A:$F,6,FALSE)="","",VLOOKUP($B:$B,'F25 Warehouse Sale Product List'!$A:$F,6,FALSE))</f>
        <v/>
      </c>
      <c r="F454" s="187"/>
    </row>
    <row r="455" spans="1:6" x14ac:dyDescent="0.25">
      <c r="A455" s="185">
        <v>3527192</v>
      </c>
      <c r="B455" s="189">
        <v>9781338347487</v>
      </c>
      <c r="C455" s="186" t="s">
        <v>743</v>
      </c>
      <c r="D455" s="262">
        <v>6097</v>
      </c>
      <c r="E455" s="208" t="str">
        <f>IF(VLOOKUP($B:$B,'F25 Warehouse Sale Product List'!$A:$F,6,FALSE)="","",VLOOKUP($B:$B,'F25 Warehouse Sale Product List'!$A:$F,6,FALSE))</f>
        <v/>
      </c>
      <c r="F455" s="187"/>
    </row>
    <row r="456" spans="1:6" x14ac:dyDescent="0.25">
      <c r="A456" s="185">
        <v>56541635</v>
      </c>
      <c r="B456" s="189">
        <v>9781338875720</v>
      </c>
      <c r="C456" s="186" t="s">
        <v>968</v>
      </c>
      <c r="D456" s="262">
        <v>6097</v>
      </c>
      <c r="E456" s="208" t="str">
        <f>IF(VLOOKUP($B:$B,'F25 Warehouse Sale Product List'!$A:$F,6,FALSE)="","",VLOOKUP($B:$B,'F25 Warehouse Sale Product List'!$A:$F,6,FALSE))</f>
        <v/>
      </c>
      <c r="F456" s="187"/>
    </row>
    <row r="457" spans="1:6" x14ac:dyDescent="0.25">
      <c r="A457" s="185">
        <v>66570953</v>
      </c>
      <c r="B457" s="189">
        <v>9781339045740</v>
      </c>
      <c r="C457" s="186" t="s">
        <v>745</v>
      </c>
      <c r="D457" s="262">
        <v>6097</v>
      </c>
      <c r="E457" s="208" t="str">
        <f>IF(VLOOKUP($B:$B,'F25 Warehouse Sale Product List'!$A:$F,6,FALSE)="","",VLOOKUP($B:$B,'F25 Warehouse Sale Product List'!$A:$F,6,FALSE))</f>
        <v/>
      </c>
      <c r="F457" s="187"/>
    </row>
    <row r="458" spans="1:6" x14ac:dyDescent="0.25">
      <c r="A458" s="185">
        <v>33745251</v>
      </c>
      <c r="B458" s="189">
        <v>9781339049533</v>
      </c>
      <c r="C458" s="186" t="s">
        <v>967</v>
      </c>
      <c r="D458" s="262">
        <v>6097</v>
      </c>
      <c r="E458" s="208" t="str">
        <f>IF(VLOOKUP($B:$B,'F25 Warehouse Sale Product List'!$A:$F,6,FALSE)="","",VLOOKUP($B:$B,'F25 Warehouse Sale Product List'!$A:$F,6,FALSE))</f>
        <v/>
      </c>
      <c r="F458" s="187"/>
    </row>
    <row r="459" spans="1:6" x14ac:dyDescent="0.25">
      <c r="A459" s="185">
        <v>76289024</v>
      </c>
      <c r="B459" s="189">
        <v>9781368076050</v>
      </c>
      <c r="C459" s="186" t="s">
        <v>966</v>
      </c>
      <c r="D459" s="262">
        <v>6097</v>
      </c>
      <c r="E459" s="208" t="str">
        <f>IF(VLOOKUP($B:$B,'F25 Warehouse Sale Product List'!$A:$F,6,FALSE)="","",VLOOKUP($B:$B,'F25 Warehouse Sale Product List'!$A:$F,6,FALSE))</f>
        <v/>
      </c>
      <c r="F459" s="187"/>
    </row>
    <row r="460" spans="1:6" x14ac:dyDescent="0.25">
      <c r="A460" s="185">
        <v>34332156</v>
      </c>
      <c r="B460" s="189">
        <v>9781338794656</v>
      </c>
      <c r="C460" s="186" t="s">
        <v>141</v>
      </c>
      <c r="D460" s="262">
        <v>6096</v>
      </c>
      <c r="E460" s="208" t="str">
        <f>IF(VLOOKUP($B:$B,'F25 Warehouse Sale Product List'!$A:$F,6,FALSE)="","",VLOOKUP($B:$B,'F25 Warehouse Sale Product List'!$A:$F,6,FALSE))</f>
        <v/>
      </c>
      <c r="F460" s="187"/>
    </row>
    <row r="461" spans="1:6" x14ac:dyDescent="0.25">
      <c r="A461" s="185">
        <v>81105629</v>
      </c>
      <c r="B461" s="189">
        <v>9781338835304</v>
      </c>
      <c r="C461" s="186" t="s">
        <v>324</v>
      </c>
      <c r="D461" s="262">
        <v>6096</v>
      </c>
      <c r="E461" s="208" t="str">
        <f>IF(VLOOKUP($B:$B,'F25 Warehouse Sale Product List'!$A:$F,6,FALSE)="","",VLOOKUP($B:$B,'F25 Warehouse Sale Product List'!$A:$F,6,FALSE))</f>
        <v/>
      </c>
      <c r="F461" s="187"/>
    </row>
    <row r="462" spans="1:6" x14ac:dyDescent="0.25">
      <c r="A462" s="185">
        <v>77175803</v>
      </c>
      <c r="B462" s="189">
        <v>9780736442961</v>
      </c>
      <c r="C462" s="186" t="s">
        <v>332</v>
      </c>
      <c r="D462" s="262">
        <v>6096</v>
      </c>
      <c r="E462" s="208" t="str">
        <f>IF(VLOOKUP($B:$B,'F25 Warehouse Sale Product List'!$A:$F,6,FALSE)="","",VLOOKUP($B:$B,'F25 Warehouse Sale Product List'!$A:$F,6,FALSE))</f>
        <v/>
      </c>
      <c r="F462" s="187"/>
    </row>
    <row r="463" spans="1:6" x14ac:dyDescent="0.25">
      <c r="A463" s="185">
        <v>59700889</v>
      </c>
      <c r="B463" s="189">
        <v>9781339028019</v>
      </c>
      <c r="C463" s="186" t="s">
        <v>970</v>
      </c>
      <c r="D463" s="262">
        <v>6078</v>
      </c>
      <c r="E463" s="208" t="str">
        <f>IF(VLOOKUP($B:$B,'F25 Warehouse Sale Product List'!$A:$F,6,FALSE)="","",VLOOKUP($B:$B,'F25 Warehouse Sale Product List'!$A:$F,6,FALSE))</f>
        <v/>
      </c>
      <c r="F463" s="187"/>
    </row>
    <row r="464" spans="1:6" x14ac:dyDescent="0.25">
      <c r="A464" s="185">
        <v>17787581</v>
      </c>
      <c r="B464" s="189">
        <v>9781339013985</v>
      </c>
      <c r="C464" s="186" t="s">
        <v>969</v>
      </c>
      <c r="D464" s="262">
        <v>6078</v>
      </c>
      <c r="E464" s="208" t="str">
        <f>IF(VLOOKUP($B:$B,'F25 Warehouse Sale Product List'!$A:$F,6,FALSE)="","",VLOOKUP($B:$B,'F25 Warehouse Sale Product List'!$A:$F,6,FALSE))</f>
        <v/>
      </c>
      <c r="F464" s="187"/>
    </row>
    <row r="465" spans="1:6" x14ac:dyDescent="0.25">
      <c r="A465" s="185">
        <v>14184442</v>
      </c>
      <c r="B465" s="189">
        <v>9781443191746</v>
      </c>
      <c r="C465" s="186" t="s">
        <v>971</v>
      </c>
      <c r="D465" s="262">
        <v>6077</v>
      </c>
      <c r="E465" s="208" t="str">
        <f>IF(VLOOKUP($B:$B,'F25 Warehouse Sale Product List'!$A:$F,6,FALSE)="","",VLOOKUP($B:$B,'F25 Warehouse Sale Product List'!$A:$F,6,FALSE))</f>
        <v/>
      </c>
      <c r="F465" s="187"/>
    </row>
    <row r="466" spans="1:6" x14ac:dyDescent="0.25">
      <c r="A466" s="185">
        <v>23209157</v>
      </c>
      <c r="B466" s="189">
        <v>9781546144595</v>
      </c>
      <c r="C466" s="186" t="s">
        <v>972</v>
      </c>
      <c r="D466" s="262">
        <v>6077</v>
      </c>
      <c r="E466" s="208" t="str">
        <f>IF(VLOOKUP($B:$B,'F25 Warehouse Sale Product List'!$A:$F,6,FALSE)="","",VLOOKUP($B:$B,'F25 Warehouse Sale Product List'!$A:$F,6,FALSE))</f>
        <v/>
      </c>
      <c r="F466" s="187"/>
    </row>
    <row r="467" spans="1:6" x14ac:dyDescent="0.25">
      <c r="A467" s="185">
        <v>29986877</v>
      </c>
      <c r="B467" s="189">
        <v>9781339042633</v>
      </c>
      <c r="C467" s="186" t="s">
        <v>570</v>
      </c>
      <c r="D467" s="262">
        <v>6076</v>
      </c>
      <c r="E467" s="208" t="str">
        <f>IF(VLOOKUP($B:$B,'F25 Warehouse Sale Product List'!$A:$F,6,FALSE)="","",VLOOKUP($B:$B,'F25 Warehouse Sale Product List'!$A:$F,6,FALSE))</f>
        <v/>
      </c>
      <c r="F467" s="187"/>
    </row>
    <row r="468" spans="1:6" x14ac:dyDescent="0.25">
      <c r="A468" s="185">
        <v>21674976</v>
      </c>
      <c r="B468" s="189">
        <v>9781506747057</v>
      </c>
      <c r="C468" s="186" t="s">
        <v>973</v>
      </c>
      <c r="D468" s="262">
        <v>6068</v>
      </c>
      <c r="E468" s="208" t="str">
        <f>IF(VLOOKUP($B:$B,'F25 Warehouse Sale Product List'!$A:$F,6,FALSE)="","",VLOOKUP($B:$B,'F25 Warehouse Sale Product List'!$A:$F,6,FALSE))</f>
        <v/>
      </c>
      <c r="F468" s="187"/>
    </row>
    <row r="469" spans="1:6" x14ac:dyDescent="0.25">
      <c r="A469" s="185">
        <v>32669578</v>
      </c>
      <c r="B469" s="189">
        <v>9781546174585</v>
      </c>
      <c r="C469" s="186" t="s">
        <v>975</v>
      </c>
      <c r="D469" s="262">
        <v>6068</v>
      </c>
      <c r="E469" s="208" t="str">
        <f>IF(VLOOKUP($B:$B,'F25 Warehouse Sale Product List'!$A:$F,6,FALSE)="","",VLOOKUP($B:$B,'F25 Warehouse Sale Product List'!$A:$F,6,FALSE))</f>
        <v/>
      </c>
      <c r="F469" s="187"/>
    </row>
    <row r="470" spans="1:6" x14ac:dyDescent="0.25">
      <c r="A470" s="185">
        <v>14145260</v>
      </c>
      <c r="B470" s="189">
        <v>9781546116493</v>
      </c>
      <c r="C470" s="186" t="s">
        <v>974</v>
      </c>
      <c r="D470" s="262">
        <v>6068</v>
      </c>
      <c r="E470" s="208" t="str">
        <f>IF(VLOOKUP($B:$B,'F25 Warehouse Sale Product List'!$A:$F,6,FALSE)="","",VLOOKUP($B:$B,'F25 Warehouse Sale Product List'!$A:$F,6,FALSE))</f>
        <v/>
      </c>
      <c r="F470" s="187"/>
    </row>
    <row r="471" spans="1:6" x14ac:dyDescent="0.25">
      <c r="A471" s="185">
        <v>61321662</v>
      </c>
      <c r="B471" s="189">
        <v>9781546145899</v>
      </c>
      <c r="C471" s="186" t="s">
        <v>977</v>
      </c>
      <c r="D471" s="262">
        <v>6067</v>
      </c>
      <c r="E471" s="208" t="str">
        <f>IF(VLOOKUP($B:$B,'F25 Warehouse Sale Product List'!$A:$F,6,FALSE)="","",VLOOKUP($B:$B,'F25 Warehouse Sale Product List'!$A:$F,6,FALSE))</f>
        <v/>
      </c>
      <c r="F471" s="187"/>
    </row>
    <row r="472" spans="1:6" x14ac:dyDescent="0.25">
      <c r="A472" s="185">
        <v>79760560</v>
      </c>
      <c r="B472" s="189">
        <v>9781443197236</v>
      </c>
      <c r="C472" s="186" t="s">
        <v>732</v>
      </c>
      <c r="D472" s="262">
        <v>6067</v>
      </c>
      <c r="E472" s="208" t="str">
        <f>IF(VLOOKUP($B:$B,'F25 Warehouse Sale Product List'!$A:$F,6,FALSE)="","",VLOOKUP($B:$B,'F25 Warehouse Sale Product List'!$A:$F,6,FALSE))</f>
        <v/>
      </c>
      <c r="F472" s="187"/>
    </row>
    <row r="473" spans="1:6" x14ac:dyDescent="0.25">
      <c r="A473" s="185">
        <v>15900582</v>
      </c>
      <c r="B473" s="189">
        <v>9781039711785</v>
      </c>
      <c r="C473" s="186" t="s">
        <v>978</v>
      </c>
      <c r="D473" s="262">
        <v>6067</v>
      </c>
      <c r="E473" s="208" t="str">
        <f>IF(VLOOKUP($B:$B,'F25 Warehouse Sale Product List'!$A:$F,6,FALSE)="","",VLOOKUP($B:$B,'F25 Warehouse Sale Product List'!$A:$F,6,FALSE))</f>
        <v/>
      </c>
      <c r="F473" s="187"/>
    </row>
    <row r="474" spans="1:6" x14ac:dyDescent="0.25">
      <c r="A474" s="185">
        <v>19160429</v>
      </c>
      <c r="B474" s="189">
        <v>9781443192354</v>
      </c>
      <c r="C474" s="186" t="s">
        <v>976</v>
      </c>
      <c r="D474" s="262">
        <v>6067</v>
      </c>
      <c r="E474" s="208" t="str">
        <f>IF(VLOOKUP($B:$B,'F25 Warehouse Sale Product List'!$A:$F,6,FALSE)="","",VLOOKUP($B:$B,'F25 Warehouse Sale Product List'!$A:$F,6,FALSE))</f>
        <v/>
      </c>
      <c r="F474" s="187"/>
    </row>
    <row r="475" spans="1:6" x14ac:dyDescent="0.25">
      <c r="A475" s="185">
        <v>93481785</v>
      </c>
      <c r="B475" s="189">
        <v>9780735266155</v>
      </c>
      <c r="C475" s="186" t="s">
        <v>980</v>
      </c>
      <c r="D475" s="262">
        <v>6067</v>
      </c>
      <c r="E475" s="208" t="str">
        <f>IF(VLOOKUP($B:$B,'F25 Warehouse Sale Product List'!$A:$F,6,FALSE)="","",VLOOKUP($B:$B,'F25 Warehouse Sale Product List'!$A:$F,6,FALSE))</f>
        <v/>
      </c>
      <c r="F475" s="187"/>
    </row>
    <row r="476" spans="1:6" x14ac:dyDescent="0.25">
      <c r="A476" s="185">
        <v>22441326</v>
      </c>
      <c r="B476" s="189">
        <v>9781039704558</v>
      </c>
      <c r="C476" s="186" t="s">
        <v>979</v>
      </c>
      <c r="D476" s="262">
        <v>6067</v>
      </c>
      <c r="E476" s="208" t="str">
        <f>IF(VLOOKUP($B:$B,'F25 Warehouse Sale Product List'!$A:$F,6,FALSE)="","",VLOOKUP($B:$B,'F25 Warehouse Sale Product List'!$A:$F,6,FALSE))</f>
        <v/>
      </c>
      <c r="F476" s="187"/>
    </row>
    <row r="477" spans="1:6" x14ac:dyDescent="0.25">
      <c r="A477" s="185">
        <v>80259328</v>
      </c>
      <c r="B477" s="189">
        <v>9781443193115</v>
      </c>
      <c r="C477" s="186" t="s">
        <v>664</v>
      </c>
      <c r="D477" s="262">
        <v>6066</v>
      </c>
      <c r="E477" s="208" t="str">
        <f>IF(VLOOKUP($B:$B,'F25 Warehouse Sale Product List'!$A:$F,6,FALSE)="","",VLOOKUP($B:$B,'F25 Warehouse Sale Product List'!$A:$F,6,FALSE))</f>
        <v/>
      </c>
      <c r="F477" s="187"/>
    </row>
    <row r="478" spans="1:6" x14ac:dyDescent="0.25">
      <c r="A478" s="185">
        <v>69622063</v>
      </c>
      <c r="B478" s="189">
        <v>9781338753745</v>
      </c>
      <c r="C478" s="186" t="s">
        <v>981</v>
      </c>
      <c r="D478" s="262">
        <v>6066</v>
      </c>
      <c r="E478" s="208" t="str">
        <f>IF(VLOOKUP($B:$B,'F25 Warehouse Sale Product List'!$A:$F,6,FALSE)="","",VLOOKUP($B:$B,'F25 Warehouse Sale Product List'!$A:$F,6,FALSE))</f>
        <v/>
      </c>
      <c r="F478" s="187"/>
    </row>
    <row r="479" spans="1:6" x14ac:dyDescent="0.25">
      <c r="A479" s="185">
        <v>99439783</v>
      </c>
      <c r="B479" s="189">
        <v>9781339039220</v>
      </c>
      <c r="C479" s="186" t="s">
        <v>584</v>
      </c>
      <c r="D479" s="262">
        <v>6066</v>
      </c>
      <c r="E479" s="208" t="str">
        <f>IF(VLOOKUP($B:$B,'F25 Warehouse Sale Product List'!$A:$F,6,FALSE)="","",VLOOKUP($B:$B,'F25 Warehouse Sale Product List'!$A:$F,6,FALSE))</f>
        <v/>
      </c>
      <c r="F479" s="187"/>
    </row>
    <row r="480" spans="1:6" x14ac:dyDescent="0.25">
      <c r="A480" s="185">
        <v>17731481</v>
      </c>
      <c r="B480" s="189">
        <v>9781339053752</v>
      </c>
      <c r="C480" s="186" t="s">
        <v>662</v>
      </c>
      <c r="D480" s="262">
        <v>6066</v>
      </c>
      <c r="E480" s="208" t="str">
        <f>IF(VLOOKUP($B:$B,'F25 Warehouse Sale Product List'!$A:$F,6,FALSE)="","",VLOOKUP($B:$B,'F25 Warehouse Sale Product List'!$A:$F,6,FALSE))</f>
        <v/>
      </c>
      <c r="F480" s="187"/>
    </row>
    <row r="481" spans="1:6" x14ac:dyDescent="0.25">
      <c r="A481" s="185">
        <v>62296681</v>
      </c>
      <c r="B481" s="189">
        <v>9780735266186</v>
      </c>
      <c r="C481" s="186" t="s">
        <v>982</v>
      </c>
      <c r="D481" s="262">
        <v>6058</v>
      </c>
      <c r="E481" s="208" t="str">
        <f>IF(VLOOKUP($B:$B,'F25 Warehouse Sale Product List'!$A:$F,6,FALSE)="","",VLOOKUP($B:$B,'F25 Warehouse Sale Product List'!$A:$F,6,FALSE))</f>
        <v/>
      </c>
      <c r="F481" s="187"/>
    </row>
    <row r="482" spans="1:6" x14ac:dyDescent="0.25">
      <c r="A482" s="185">
        <v>22994959</v>
      </c>
      <c r="B482" s="189">
        <v>9781546146988</v>
      </c>
      <c r="C482" s="186" t="s">
        <v>984</v>
      </c>
      <c r="D482" s="262">
        <v>6058</v>
      </c>
      <c r="E482" s="208" t="str">
        <f>IF(VLOOKUP($B:$B,'F25 Warehouse Sale Product List'!$A:$F,6,FALSE)="","",VLOOKUP($B:$B,'F25 Warehouse Sale Product List'!$A:$F,6,FALSE))</f>
        <v/>
      </c>
      <c r="F482" s="187"/>
    </row>
    <row r="483" spans="1:6" x14ac:dyDescent="0.25">
      <c r="A483" s="185">
        <v>74378056</v>
      </c>
      <c r="B483" s="189">
        <v>9781546174080</v>
      </c>
      <c r="C483" s="186" t="s">
        <v>983</v>
      </c>
      <c r="D483" s="262">
        <v>6058</v>
      </c>
      <c r="E483" s="208" t="str">
        <f>IF(VLOOKUP($B:$B,'F25 Warehouse Sale Product List'!$A:$F,6,FALSE)="","",VLOOKUP($B:$B,'F25 Warehouse Sale Product List'!$A:$F,6,FALSE))</f>
        <v/>
      </c>
      <c r="F483" s="187"/>
    </row>
    <row r="484" spans="1:6" x14ac:dyDescent="0.25">
      <c r="A484" s="185">
        <v>54884327</v>
      </c>
      <c r="B484" s="189">
        <v>9781339053790</v>
      </c>
      <c r="C484" s="186" t="s">
        <v>739</v>
      </c>
      <c r="D484" s="262">
        <v>6058</v>
      </c>
      <c r="E484" s="208" t="str">
        <f>IF(VLOOKUP($B:$B,'F25 Warehouse Sale Product List'!$A:$F,6,FALSE)="","",VLOOKUP($B:$B,'F25 Warehouse Sale Product List'!$A:$F,6,FALSE))</f>
        <v/>
      </c>
      <c r="F484" s="187"/>
    </row>
    <row r="485" spans="1:6" x14ac:dyDescent="0.25">
      <c r="A485" s="185">
        <v>57038349</v>
      </c>
      <c r="B485" s="189">
        <v>9781546145912</v>
      </c>
      <c r="C485" s="186" t="s">
        <v>985</v>
      </c>
      <c r="D485" s="262">
        <v>6057</v>
      </c>
      <c r="E485" s="208" t="str">
        <f>IF(VLOOKUP($B:$B,'F25 Warehouse Sale Product List'!$A:$F,6,FALSE)="","",VLOOKUP($B:$B,'F25 Warehouse Sale Product List'!$A:$F,6,FALSE))</f>
        <v/>
      </c>
      <c r="F485" s="187"/>
    </row>
    <row r="486" spans="1:6" x14ac:dyDescent="0.25">
      <c r="A486" s="185">
        <v>86033776</v>
      </c>
      <c r="B486" s="189">
        <v>9781546174462</v>
      </c>
      <c r="C486" s="186" t="s">
        <v>987</v>
      </c>
      <c r="D486" s="262">
        <v>6057</v>
      </c>
      <c r="E486" s="208" t="str">
        <f>IF(VLOOKUP($B:$B,'F25 Warehouse Sale Product List'!$A:$F,6,FALSE)="","",VLOOKUP($B:$B,'F25 Warehouse Sale Product List'!$A:$F,6,FALSE))</f>
        <v/>
      </c>
      <c r="F486" s="187"/>
    </row>
    <row r="487" spans="1:6" x14ac:dyDescent="0.25">
      <c r="A487" s="185">
        <v>49532673</v>
      </c>
      <c r="B487" s="189">
        <v>9781339039213</v>
      </c>
      <c r="C487" s="186" t="s">
        <v>986</v>
      </c>
      <c r="D487" s="262">
        <v>6057</v>
      </c>
      <c r="E487" s="208" t="str">
        <f>IF(VLOOKUP($B:$B,'F25 Warehouse Sale Product List'!$A:$F,6,FALSE)="","",VLOOKUP($B:$B,'F25 Warehouse Sale Product List'!$A:$F,6,FALSE))</f>
        <v/>
      </c>
      <c r="F487" s="187"/>
    </row>
    <row r="488" spans="1:6" x14ac:dyDescent="0.25">
      <c r="A488" s="185">
        <v>18644996</v>
      </c>
      <c r="B488" s="189">
        <v>9781339050645</v>
      </c>
      <c r="C488" s="186" t="s">
        <v>665</v>
      </c>
      <c r="D488" s="262">
        <v>6056</v>
      </c>
      <c r="E488" s="208" t="str">
        <f>IF(VLOOKUP($B:$B,'F25 Warehouse Sale Product List'!$A:$F,6,FALSE)="","",VLOOKUP($B:$B,'F25 Warehouse Sale Product List'!$A:$F,6,FALSE))</f>
        <v/>
      </c>
      <c r="F488" s="187"/>
    </row>
    <row r="489" spans="1:6" x14ac:dyDescent="0.25">
      <c r="A489" s="185">
        <v>40039606</v>
      </c>
      <c r="B489" s="189">
        <v>9781339054032</v>
      </c>
      <c r="C489" s="186" t="s">
        <v>563</v>
      </c>
      <c r="D489" s="262">
        <v>6056</v>
      </c>
      <c r="E489" s="208" t="str">
        <f>IF(VLOOKUP($B:$B,'F25 Warehouse Sale Product List'!$A:$F,6,FALSE)="","",VLOOKUP($B:$B,'F25 Warehouse Sale Product List'!$A:$F,6,FALSE))</f>
        <v/>
      </c>
      <c r="F489" s="187"/>
    </row>
    <row r="490" spans="1:6" x14ac:dyDescent="0.25">
      <c r="A490" s="185">
        <v>23335162</v>
      </c>
      <c r="B490" s="189">
        <v>9781975393397</v>
      </c>
      <c r="C490" s="186" t="s">
        <v>661</v>
      </c>
      <c r="D490" s="262">
        <v>6046</v>
      </c>
      <c r="E490" s="208" t="str">
        <f>IF(VLOOKUP($B:$B,'F25 Warehouse Sale Product List'!$A:$F,6,FALSE)="","",VLOOKUP($B:$B,'F25 Warehouse Sale Product List'!$A:$F,6,FALSE))</f>
        <v/>
      </c>
      <c r="F490" s="187"/>
    </row>
    <row r="491" spans="1:6" x14ac:dyDescent="0.25">
      <c r="A491" s="185">
        <v>69342721</v>
      </c>
      <c r="B491" s="189">
        <v>9781338630824</v>
      </c>
      <c r="C491" s="186" t="s">
        <v>652</v>
      </c>
      <c r="D491" s="262">
        <v>6046</v>
      </c>
      <c r="E491" s="208" t="str">
        <f>IF(VLOOKUP($B:$B,'F25 Warehouse Sale Product List'!$A:$F,6,FALSE)="","",VLOOKUP($B:$B,'F25 Warehouse Sale Product List'!$A:$F,6,FALSE))</f>
        <v/>
      </c>
      <c r="F491" s="187"/>
    </row>
    <row r="492" spans="1:6" x14ac:dyDescent="0.25">
      <c r="A492" s="185">
        <v>39155877</v>
      </c>
      <c r="B492" s="189">
        <v>9781039708778</v>
      </c>
      <c r="C492" s="186" t="s">
        <v>988</v>
      </c>
      <c r="D492" s="262">
        <v>6046</v>
      </c>
      <c r="E492" s="208" t="str">
        <f>IF(VLOOKUP($B:$B,'F25 Warehouse Sale Product List'!$A:$F,6,FALSE)="","",VLOOKUP($B:$B,'F25 Warehouse Sale Product List'!$A:$F,6,FALSE))</f>
        <v/>
      </c>
      <c r="F492" s="187"/>
    </row>
    <row r="493" spans="1:6" x14ac:dyDescent="0.25">
      <c r="A493" s="185">
        <v>86350418</v>
      </c>
      <c r="B493" s="189">
        <v>9781338775808</v>
      </c>
      <c r="C493" s="186" t="s">
        <v>740</v>
      </c>
      <c r="D493" s="262">
        <v>6038</v>
      </c>
      <c r="E493" s="208" t="str">
        <f>IF(VLOOKUP($B:$B,'F25 Warehouse Sale Product List'!$A:$F,6,FALSE)="","",VLOOKUP($B:$B,'F25 Warehouse Sale Product List'!$A:$F,6,FALSE))</f>
        <v/>
      </c>
      <c r="F493" s="187"/>
    </row>
    <row r="494" spans="1:6" x14ac:dyDescent="0.25">
      <c r="A494" s="185">
        <v>48993081</v>
      </c>
      <c r="B494" s="189">
        <v>9781338775891</v>
      </c>
      <c r="C494" s="186" t="s">
        <v>386</v>
      </c>
      <c r="D494" s="262">
        <v>6038</v>
      </c>
      <c r="E494" s="208" t="str">
        <f>IF(VLOOKUP($B:$B,'F25 Warehouse Sale Product List'!$A:$F,6,FALSE)="","",VLOOKUP($B:$B,'F25 Warehouse Sale Product List'!$A:$F,6,FALSE))</f>
        <v/>
      </c>
      <c r="F494" s="187"/>
    </row>
    <row r="495" spans="1:6" x14ac:dyDescent="0.25">
      <c r="A495" s="185">
        <v>60545587</v>
      </c>
      <c r="B495" s="189">
        <v>9781338856095</v>
      </c>
      <c r="C495" s="186" t="s">
        <v>382</v>
      </c>
      <c r="D495" s="262">
        <v>6038</v>
      </c>
      <c r="E495" s="208" t="str">
        <f>IF(VLOOKUP($B:$B,'F25 Warehouse Sale Product List'!$A:$F,6,FALSE)="","",VLOOKUP($B:$B,'F25 Warehouse Sale Product List'!$A:$F,6,FALSE))</f>
        <v/>
      </c>
      <c r="F495" s="187"/>
    </row>
    <row r="496" spans="1:6" x14ac:dyDescent="0.25">
      <c r="A496" s="185">
        <v>41182976</v>
      </c>
      <c r="B496" s="189">
        <v>9781338255751</v>
      </c>
      <c r="C496" s="186" t="s">
        <v>391</v>
      </c>
      <c r="D496" s="262">
        <v>6038</v>
      </c>
      <c r="E496" s="208" t="str">
        <f>IF(VLOOKUP($B:$B,'F25 Warehouse Sale Product List'!$A:$F,6,FALSE)="","",VLOOKUP($B:$B,'F25 Warehouse Sale Product List'!$A:$F,6,FALSE))</f>
        <v/>
      </c>
      <c r="F496" s="187"/>
    </row>
    <row r="497" spans="1:6" x14ac:dyDescent="0.25">
      <c r="A497" s="185">
        <v>93573202</v>
      </c>
      <c r="B497" s="189">
        <v>9781338865851</v>
      </c>
      <c r="C497" s="186" t="s">
        <v>260</v>
      </c>
      <c r="D497" s="262">
        <v>6038</v>
      </c>
      <c r="E497" s="208" t="str">
        <f>IF(VLOOKUP($B:$B,'F25 Warehouse Sale Product List'!$A:$F,6,FALSE)="","",VLOOKUP($B:$B,'F25 Warehouse Sale Product List'!$A:$F,6,FALSE))</f>
        <v/>
      </c>
      <c r="F497" s="187"/>
    </row>
    <row r="498" spans="1:6" x14ac:dyDescent="0.25">
      <c r="A498" s="185">
        <v>56199075</v>
      </c>
      <c r="B498" s="189">
        <v>9781338892635</v>
      </c>
      <c r="C498" s="186" t="s">
        <v>383</v>
      </c>
      <c r="D498" s="262">
        <v>6037</v>
      </c>
      <c r="E498" s="208" t="str">
        <f>IF(VLOOKUP($B:$B,'F25 Warehouse Sale Product List'!$A:$F,6,FALSE)="","",VLOOKUP($B:$B,'F25 Warehouse Sale Product List'!$A:$F,6,FALSE))</f>
        <v/>
      </c>
      <c r="F498" s="187"/>
    </row>
    <row r="499" spans="1:6" x14ac:dyDescent="0.25">
      <c r="A499" s="185">
        <v>21163472</v>
      </c>
      <c r="B499" s="189">
        <v>9781339031880</v>
      </c>
      <c r="C499" s="186" t="s">
        <v>737</v>
      </c>
      <c r="D499" s="262">
        <v>6037</v>
      </c>
      <c r="E499" s="208" t="str">
        <f>IF(VLOOKUP($B:$B,'F25 Warehouse Sale Product List'!$A:$F,6,FALSE)="","",VLOOKUP($B:$B,'F25 Warehouse Sale Product List'!$A:$F,6,FALSE))</f>
        <v/>
      </c>
      <c r="F499" s="187"/>
    </row>
    <row r="500" spans="1:6" x14ac:dyDescent="0.25">
      <c r="A500" s="185">
        <v>52316147</v>
      </c>
      <c r="B500" s="189">
        <v>9781546126966</v>
      </c>
      <c r="C500" s="186" t="s">
        <v>731</v>
      </c>
      <c r="D500" s="262">
        <v>6037</v>
      </c>
      <c r="E500" s="208" t="str">
        <f>IF(VLOOKUP($B:$B,'F25 Warehouse Sale Product List'!$A:$F,6,FALSE)="","",VLOOKUP($B:$B,'F25 Warehouse Sale Product List'!$A:$F,6,FALSE))</f>
        <v/>
      </c>
      <c r="F500" s="187"/>
    </row>
    <row r="501" spans="1:6" x14ac:dyDescent="0.25">
      <c r="A501" s="185">
        <v>42944656</v>
      </c>
      <c r="B501" s="189">
        <v>9781421599465</v>
      </c>
      <c r="C501" s="186" t="s">
        <v>254</v>
      </c>
      <c r="D501" s="262">
        <v>6037</v>
      </c>
      <c r="E501" s="208" t="str">
        <f>IF(VLOOKUP($B:$B,'F25 Warehouse Sale Product List'!$A:$F,6,FALSE)="","",VLOOKUP($B:$B,'F25 Warehouse Sale Product List'!$A:$F,6,FALSE))</f>
        <v/>
      </c>
      <c r="F501" s="187"/>
    </row>
    <row r="502" spans="1:6" x14ac:dyDescent="0.25">
      <c r="A502" s="185">
        <v>24022317</v>
      </c>
      <c r="B502" s="189">
        <v>9781338896831</v>
      </c>
      <c r="C502" s="186" t="s">
        <v>572</v>
      </c>
      <c r="D502" s="262">
        <v>6037</v>
      </c>
      <c r="E502" s="208" t="str">
        <f>IF(VLOOKUP($B:$B,'F25 Warehouse Sale Product List'!$A:$F,6,FALSE)="","",VLOOKUP($B:$B,'F25 Warehouse Sale Product List'!$A:$F,6,FALSE))</f>
        <v/>
      </c>
      <c r="F502" s="187"/>
    </row>
    <row r="503" spans="1:6" x14ac:dyDescent="0.25">
      <c r="A503" s="185">
        <v>46022646</v>
      </c>
      <c r="B503" s="189">
        <v>9781443198455</v>
      </c>
      <c r="C503" s="186" t="s">
        <v>733</v>
      </c>
      <c r="D503" s="262">
        <v>6037</v>
      </c>
      <c r="E503" s="208" t="str">
        <f>IF(VLOOKUP($B:$B,'F25 Warehouse Sale Product List'!$A:$F,6,FALSE)="","",VLOOKUP($B:$B,'F25 Warehouse Sale Product List'!$A:$F,6,FALSE))</f>
        <v/>
      </c>
      <c r="F503" s="187"/>
    </row>
    <row r="504" spans="1:6" x14ac:dyDescent="0.25">
      <c r="A504" s="185">
        <v>78401726</v>
      </c>
      <c r="B504" s="189">
        <v>9781338889055</v>
      </c>
      <c r="C504" s="186" t="s">
        <v>738</v>
      </c>
      <c r="D504" s="262">
        <v>6037</v>
      </c>
      <c r="E504" s="208" t="str">
        <f>IF(VLOOKUP($B:$B,'F25 Warehouse Sale Product List'!$A:$F,6,FALSE)="","",VLOOKUP($B:$B,'F25 Warehouse Sale Product List'!$A:$F,6,FALSE))</f>
        <v/>
      </c>
      <c r="F504" s="187"/>
    </row>
    <row r="505" spans="1:6" x14ac:dyDescent="0.25">
      <c r="A505" s="185">
        <v>72669105</v>
      </c>
      <c r="B505" s="189">
        <v>9781338857825</v>
      </c>
      <c r="C505" s="186" t="s">
        <v>392</v>
      </c>
      <c r="D505" s="262">
        <v>6037</v>
      </c>
      <c r="E505" s="208" t="str">
        <f>IF(VLOOKUP($B:$B,'F25 Warehouse Sale Product List'!$A:$F,6,FALSE)="","",VLOOKUP($B:$B,'F25 Warehouse Sale Product List'!$A:$F,6,FALSE))</f>
        <v/>
      </c>
      <c r="F505" s="187"/>
    </row>
    <row r="506" spans="1:6" x14ac:dyDescent="0.25">
      <c r="A506" s="185">
        <v>49424293</v>
      </c>
      <c r="B506" s="189">
        <v>9781443198424</v>
      </c>
      <c r="C506" s="186" t="s">
        <v>989</v>
      </c>
      <c r="D506" s="262">
        <v>6037</v>
      </c>
      <c r="E506" s="208" t="str">
        <f>IF(VLOOKUP($B:$B,'F25 Warehouse Sale Product List'!$A:$F,6,FALSE)="","",VLOOKUP($B:$B,'F25 Warehouse Sale Product List'!$A:$F,6,FALSE))</f>
        <v/>
      </c>
      <c r="F506" s="187"/>
    </row>
    <row r="507" spans="1:6" x14ac:dyDescent="0.25">
      <c r="A507" s="185">
        <v>3521128</v>
      </c>
      <c r="B507" s="189">
        <v>9781338572216</v>
      </c>
      <c r="C507" s="186" t="s">
        <v>666</v>
      </c>
      <c r="D507" s="262">
        <v>6036</v>
      </c>
      <c r="E507" s="208" t="str">
        <f>IF(VLOOKUP($B:$B,'F25 Warehouse Sale Product List'!$A:$F,6,FALSE)="","",VLOOKUP($B:$B,'F25 Warehouse Sale Product List'!$A:$F,6,FALSE))</f>
        <v/>
      </c>
      <c r="F507" s="187"/>
    </row>
    <row r="508" spans="1:6" x14ac:dyDescent="0.25">
      <c r="A508" s="185">
        <v>32006609</v>
      </c>
      <c r="B508" s="189">
        <v>9781421587660</v>
      </c>
      <c r="C508" s="186" t="s">
        <v>381</v>
      </c>
      <c r="D508" s="262">
        <v>6036</v>
      </c>
      <c r="E508" s="208" t="str">
        <f>IF(VLOOKUP($B:$B,'F25 Warehouse Sale Product List'!$A:$F,6,FALSE)="","",VLOOKUP($B:$B,'F25 Warehouse Sale Product List'!$A:$F,6,FALSE))</f>
        <v/>
      </c>
      <c r="F508" s="187"/>
    </row>
    <row r="509" spans="1:6" x14ac:dyDescent="0.25">
      <c r="A509" s="185">
        <v>97424640</v>
      </c>
      <c r="B509" s="189">
        <v>9781338818796</v>
      </c>
      <c r="C509" s="186" t="s">
        <v>585</v>
      </c>
      <c r="D509" s="262">
        <v>6036</v>
      </c>
      <c r="E509" s="208" t="str">
        <f>IF(VLOOKUP($B:$B,'F25 Warehouse Sale Product List'!$A:$F,6,FALSE)="","",VLOOKUP($B:$B,'F25 Warehouse Sale Product List'!$A:$F,6,FALSE))</f>
        <v/>
      </c>
      <c r="F509" s="187"/>
    </row>
    <row r="510" spans="1:6" x14ac:dyDescent="0.25">
      <c r="A510" s="185">
        <v>79267979</v>
      </c>
      <c r="B510" s="189">
        <v>9781338831412</v>
      </c>
      <c r="C510" s="186" t="s">
        <v>376</v>
      </c>
      <c r="D510" s="262">
        <v>6028</v>
      </c>
      <c r="E510" s="208" t="str">
        <f>IF(VLOOKUP($B:$B,'F25 Warehouse Sale Product List'!$A:$F,6,FALSE)="","",VLOOKUP($B:$B,'F25 Warehouse Sale Product List'!$A:$F,6,FALSE))</f>
        <v/>
      </c>
      <c r="F510" s="187"/>
    </row>
    <row r="511" spans="1:6" x14ac:dyDescent="0.25">
      <c r="A511" s="185">
        <v>12991818</v>
      </c>
      <c r="B511" s="189">
        <v>9781339036557</v>
      </c>
      <c r="C511" s="186" t="s">
        <v>452</v>
      </c>
      <c r="D511" s="262">
        <v>6028</v>
      </c>
      <c r="E511" s="208" t="str">
        <f>IF(VLOOKUP($B:$B,'F25 Warehouse Sale Product List'!$A:$F,6,FALSE)="","",VLOOKUP($B:$B,'F25 Warehouse Sale Product List'!$A:$F,6,FALSE))</f>
        <v/>
      </c>
      <c r="F511" s="187"/>
    </row>
    <row r="512" spans="1:6" x14ac:dyDescent="0.25">
      <c r="A512" s="185">
        <v>26084078</v>
      </c>
      <c r="B512" s="189">
        <v>9780545803526</v>
      </c>
      <c r="C512" s="186" t="s">
        <v>393</v>
      </c>
      <c r="D512" s="262">
        <v>6028</v>
      </c>
      <c r="E512" s="208" t="str">
        <f>IF(VLOOKUP($B:$B,'F25 Warehouse Sale Product List'!$A:$F,6,FALSE)="","",VLOOKUP($B:$B,'F25 Warehouse Sale Product List'!$A:$F,6,FALSE))</f>
        <v/>
      </c>
      <c r="F512" s="187"/>
    </row>
    <row r="513" spans="1:6" x14ac:dyDescent="0.25">
      <c r="A513" s="185">
        <v>97907045</v>
      </c>
      <c r="B513" s="189">
        <v>9780358161820</v>
      </c>
      <c r="C513" s="186" t="s">
        <v>384</v>
      </c>
      <c r="D513" s="262">
        <v>6028</v>
      </c>
      <c r="E513" s="208" t="str">
        <f>IF(VLOOKUP($B:$B,'F25 Warehouse Sale Product List'!$A:$F,6,FALSE)="","",VLOOKUP($B:$B,'F25 Warehouse Sale Product List'!$A:$F,6,FALSE))</f>
        <v/>
      </c>
      <c r="F513" s="187"/>
    </row>
    <row r="514" spans="1:6" x14ac:dyDescent="0.25">
      <c r="A514" s="185">
        <v>89647210</v>
      </c>
      <c r="B514" s="189">
        <v>9781338648058</v>
      </c>
      <c r="C514" s="186" t="s">
        <v>388</v>
      </c>
      <c r="D514" s="262">
        <v>6028</v>
      </c>
      <c r="E514" s="208" t="str">
        <f>IF(VLOOKUP($B:$B,'F25 Warehouse Sale Product List'!$A:$F,6,FALSE)="","",VLOOKUP($B:$B,'F25 Warehouse Sale Product List'!$A:$F,6,FALSE))</f>
        <v/>
      </c>
      <c r="F514" s="187"/>
    </row>
    <row r="515" spans="1:6" x14ac:dyDescent="0.25">
      <c r="A515" s="185">
        <v>56652139</v>
      </c>
      <c r="B515" s="189">
        <v>9781338766554</v>
      </c>
      <c r="C515" s="186" t="s">
        <v>389</v>
      </c>
      <c r="D515" s="262">
        <v>6028</v>
      </c>
      <c r="E515" s="208" t="str">
        <f>IF(VLOOKUP($B:$B,'F25 Warehouse Sale Product List'!$A:$F,6,FALSE)="","",VLOOKUP($B:$B,'F25 Warehouse Sale Product List'!$A:$F,6,FALSE))</f>
        <v/>
      </c>
      <c r="F515" s="187"/>
    </row>
    <row r="516" spans="1:6" x14ac:dyDescent="0.25">
      <c r="A516" s="185">
        <v>23816971</v>
      </c>
      <c r="B516" s="189">
        <v>9781443192309</v>
      </c>
      <c r="C516" s="186" t="s">
        <v>256</v>
      </c>
      <c r="D516" s="262">
        <v>6028</v>
      </c>
      <c r="E516" s="208" t="str">
        <f>IF(VLOOKUP($B:$B,'F25 Warehouse Sale Product List'!$A:$F,6,FALSE)="","",VLOOKUP($B:$B,'F25 Warehouse Sale Product List'!$A:$F,6,FALSE))</f>
        <v/>
      </c>
      <c r="F516" s="187"/>
    </row>
    <row r="517" spans="1:6" x14ac:dyDescent="0.25">
      <c r="A517" s="185">
        <v>71412990</v>
      </c>
      <c r="B517" s="189">
        <v>9780062498540</v>
      </c>
      <c r="C517" s="186" t="s">
        <v>258</v>
      </c>
      <c r="D517" s="262">
        <v>6028</v>
      </c>
      <c r="E517" s="208" t="str">
        <f>IF(VLOOKUP($B:$B,'F25 Warehouse Sale Product List'!$A:$F,6,FALSE)="","",VLOOKUP($B:$B,'F25 Warehouse Sale Product List'!$A:$F,6,FALSE))</f>
        <v/>
      </c>
      <c r="F517" s="187"/>
    </row>
    <row r="518" spans="1:6" x14ac:dyDescent="0.25">
      <c r="A518" s="185">
        <v>148735</v>
      </c>
      <c r="B518" s="189">
        <v>9780590474139</v>
      </c>
      <c r="C518" s="186" t="s">
        <v>380</v>
      </c>
      <c r="D518" s="262">
        <v>6027</v>
      </c>
      <c r="E518" s="208" t="str">
        <f>IF(VLOOKUP($B:$B,'F25 Warehouse Sale Product List'!$A:$F,6,FALSE)="","",VLOOKUP($B:$B,'F25 Warehouse Sale Product List'!$A:$F,6,FALSE))</f>
        <v/>
      </c>
      <c r="F518" s="187"/>
    </row>
    <row r="519" spans="1:6" x14ac:dyDescent="0.25">
      <c r="A519" s="185">
        <v>83883171</v>
      </c>
      <c r="B519" s="189">
        <v>9781039705647</v>
      </c>
      <c r="C519" s="186" t="s">
        <v>655</v>
      </c>
      <c r="D519" s="262">
        <v>6027</v>
      </c>
      <c r="E519" s="208" t="str">
        <f>IF(VLOOKUP($B:$B,'F25 Warehouse Sale Product List'!$A:$F,6,FALSE)="","",VLOOKUP($B:$B,'F25 Warehouse Sale Product List'!$A:$F,6,FALSE))</f>
        <v/>
      </c>
      <c r="F519" s="187"/>
    </row>
    <row r="520" spans="1:6" x14ac:dyDescent="0.25">
      <c r="A520" s="185">
        <v>15560576</v>
      </c>
      <c r="B520" s="189">
        <v>9781338807332</v>
      </c>
      <c r="C520" s="186" t="s">
        <v>253</v>
      </c>
      <c r="D520" s="262">
        <v>6027</v>
      </c>
      <c r="E520" s="208" t="str">
        <f>IF(VLOOKUP($B:$B,'F25 Warehouse Sale Product List'!$A:$F,6,FALSE)="","",VLOOKUP($B:$B,'F25 Warehouse Sale Product List'!$A:$F,6,FALSE))</f>
        <v/>
      </c>
      <c r="F520" s="187"/>
    </row>
    <row r="521" spans="1:6" x14ac:dyDescent="0.25">
      <c r="A521" s="185">
        <v>19440276</v>
      </c>
      <c r="B521" s="189">
        <v>9780316441865</v>
      </c>
      <c r="C521" s="186" t="s">
        <v>378</v>
      </c>
      <c r="D521" s="262">
        <v>6027</v>
      </c>
      <c r="E521" s="208" t="str">
        <f>IF(VLOOKUP($B:$B,'F25 Warehouse Sale Product List'!$A:$F,6,FALSE)="","",VLOOKUP($B:$B,'F25 Warehouse Sale Product List'!$A:$F,6,FALSE))</f>
        <v/>
      </c>
      <c r="F521" s="187"/>
    </row>
    <row r="522" spans="1:6" x14ac:dyDescent="0.25">
      <c r="A522" s="185">
        <v>91620968</v>
      </c>
      <c r="B522" s="189">
        <v>9781338832044</v>
      </c>
      <c r="C522" s="186" t="s">
        <v>373</v>
      </c>
      <c r="D522" s="262">
        <v>6027</v>
      </c>
      <c r="E522" s="208" t="str">
        <f>IF(VLOOKUP($B:$B,'F25 Warehouse Sale Product List'!$A:$F,6,FALSE)="","",VLOOKUP($B:$B,'F25 Warehouse Sale Product List'!$A:$F,6,FALSE))</f>
        <v/>
      </c>
      <c r="F522" s="187"/>
    </row>
    <row r="523" spans="1:6" x14ac:dyDescent="0.25">
      <c r="A523" s="185">
        <v>90252556</v>
      </c>
      <c r="B523" s="189">
        <v>9781773069319</v>
      </c>
      <c r="C523" s="186" t="s">
        <v>379</v>
      </c>
      <c r="D523" s="262">
        <v>6027</v>
      </c>
      <c r="E523" s="208" t="str">
        <f>IF(VLOOKUP($B:$B,'F25 Warehouse Sale Product List'!$A:$F,6,FALSE)="","",VLOOKUP($B:$B,'F25 Warehouse Sale Product List'!$A:$F,6,FALSE))</f>
        <v/>
      </c>
      <c r="F523" s="187"/>
    </row>
    <row r="524" spans="1:6" x14ac:dyDescent="0.25">
      <c r="A524" s="185">
        <v>40358356</v>
      </c>
      <c r="B524" s="189">
        <v>9781338048117</v>
      </c>
      <c r="C524" s="186" t="s">
        <v>255</v>
      </c>
      <c r="D524" s="262">
        <v>6027</v>
      </c>
      <c r="E524" s="208" t="str">
        <f>IF(VLOOKUP($B:$B,'F25 Warehouse Sale Product List'!$A:$F,6,FALSE)="","",VLOOKUP($B:$B,'F25 Warehouse Sale Product List'!$A:$F,6,FALSE))</f>
        <v/>
      </c>
      <c r="F524" s="187"/>
    </row>
    <row r="525" spans="1:6" x14ac:dyDescent="0.25">
      <c r="A525" s="185">
        <v>43302911</v>
      </c>
      <c r="B525" s="189">
        <v>9781338866124</v>
      </c>
      <c r="C525" s="186" t="s">
        <v>730</v>
      </c>
      <c r="D525" s="262">
        <v>6027</v>
      </c>
      <c r="E525" s="208" t="str">
        <f>IF(VLOOKUP($B:$B,'F25 Warehouse Sale Product List'!$A:$F,6,FALSE)="","",VLOOKUP($B:$B,'F25 Warehouse Sale Product List'!$A:$F,6,FALSE))</f>
        <v/>
      </c>
      <c r="F525" s="187"/>
    </row>
    <row r="526" spans="1:6" x14ac:dyDescent="0.25">
      <c r="A526" s="185">
        <v>51399816</v>
      </c>
      <c r="B526" s="189">
        <v>9780593405703</v>
      </c>
      <c r="C526" s="186" t="s">
        <v>259</v>
      </c>
      <c r="D526" s="262">
        <v>6027</v>
      </c>
      <c r="E526" s="208" t="str">
        <f>IF(VLOOKUP($B:$B,'F25 Warehouse Sale Product List'!$A:$F,6,FALSE)="","",VLOOKUP($B:$B,'F25 Warehouse Sale Product List'!$A:$F,6,FALSE))</f>
        <v/>
      </c>
      <c r="F526" s="187"/>
    </row>
    <row r="527" spans="1:6" x14ac:dyDescent="0.25">
      <c r="A527" s="185">
        <v>2068600</v>
      </c>
      <c r="B527" s="189">
        <v>9780545200530</v>
      </c>
      <c r="C527" s="186" t="s">
        <v>372</v>
      </c>
      <c r="D527" s="262">
        <v>6026</v>
      </c>
      <c r="E527" s="208" t="str">
        <f>IF(VLOOKUP($B:$B,'F25 Warehouse Sale Product List'!$A:$F,6,FALSE)="","",VLOOKUP($B:$B,'F25 Warehouse Sale Product List'!$A:$F,6,FALSE))</f>
        <v/>
      </c>
      <c r="F527" s="187"/>
    </row>
    <row r="528" spans="1:6" x14ac:dyDescent="0.25">
      <c r="A528" s="185">
        <v>28707272</v>
      </c>
      <c r="B528" s="189">
        <v>9781338829891</v>
      </c>
      <c r="C528" s="186" t="s">
        <v>246</v>
      </c>
      <c r="D528" s="262">
        <v>6026</v>
      </c>
      <c r="E528" s="208" t="str">
        <f>IF(VLOOKUP($B:$B,'F25 Warehouse Sale Product List'!$A:$F,6,FALSE)="","",VLOOKUP($B:$B,'F25 Warehouse Sale Product List'!$A:$F,6,FALSE))</f>
        <v/>
      </c>
      <c r="F528" s="187"/>
    </row>
    <row r="529" spans="1:6" x14ac:dyDescent="0.25">
      <c r="A529" s="185">
        <v>17216441</v>
      </c>
      <c r="B529" s="189">
        <v>9781338867466</v>
      </c>
      <c r="C529" s="186" t="s">
        <v>251</v>
      </c>
      <c r="D529" s="262">
        <v>6026</v>
      </c>
      <c r="E529" s="208" t="str">
        <f>IF(VLOOKUP($B:$B,'F25 Warehouse Sale Product List'!$A:$F,6,FALSE)="","",VLOOKUP($B:$B,'F25 Warehouse Sale Product List'!$A:$F,6,FALSE))</f>
        <v/>
      </c>
      <c r="F529" s="187"/>
    </row>
    <row r="530" spans="1:6" x14ac:dyDescent="0.25">
      <c r="A530" s="185">
        <v>40968204</v>
      </c>
      <c r="B530" s="189">
        <v>9781338838886</v>
      </c>
      <c r="C530" s="186" t="s">
        <v>103</v>
      </c>
      <c r="D530" s="262">
        <v>6026</v>
      </c>
      <c r="E530" s="208" t="str">
        <f>IF(VLOOKUP($B:$B,'F25 Warehouse Sale Product List'!$A:$F,6,FALSE)="","",VLOOKUP($B:$B,'F25 Warehouse Sale Product List'!$A:$F,6,FALSE))</f>
        <v/>
      </c>
      <c r="F530" s="187"/>
    </row>
    <row r="531" spans="1:6" x14ac:dyDescent="0.25">
      <c r="A531" s="185">
        <v>3586685</v>
      </c>
      <c r="B531" s="189">
        <v>9781338574890</v>
      </c>
      <c r="C531" s="186" t="s">
        <v>377</v>
      </c>
      <c r="D531" s="262">
        <v>6026</v>
      </c>
      <c r="E531" s="208" t="str">
        <f>IF(VLOOKUP($B:$B,'F25 Warehouse Sale Product List'!$A:$F,6,FALSE)="","",VLOOKUP($B:$B,'F25 Warehouse Sale Product List'!$A:$F,6,FALSE))</f>
        <v/>
      </c>
      <c r="F531" s="187"/>
    </row>
    <row r="532" spans="1:6" x14ac:dyDescent="0.25">
      <c r="A532" s="185">
        <v>45392307</v>
      </c>
      <c r="B532" s="189">
        <v>9781338892673</v>
      </c>
      <c r="C532" s="186" t="s">
        <v>375</v>
      </c>
      <c r="D532" s="262">
        <v>6026</v>
      </c>
      <c r="E532" s="208" t="str">
        <f>IF(VLOOKUP($B:$B,'F25 Warehouse Sale Product List'!$A:$F,6,FALSE)="","",VLOOKUP($B:$B,'F25 Warehouse Sale Product List'!$A:$F,6,FALSE))</f>
        <v/>
      </c>
      <c r="F532" s="187"/>
    </row>
    <row r="533" spans="1:6" x14ac:dyDescent="0.25">
      <c r="A533" s="185">
        <v>14695626</v>
      </c>
      <c r="B533" s="189">
        <v>9781338757972</v>
      </c>
      <c r="C533" s="186" t="s">
        <v>252</v>
      </c>
      <c r="D533" s="262">
        <v>6026</v>
      </c>
      <c r="E533" s="208" t="str">
        <f>IF(VLOOKUP($B:$B,'F25 Warehouse Sale Product List'!$A:$F,6,FALSE)="","",VLOOKUP($B:$B,'F25 Warehouse Sale Product List'!$A:$F,6,FALSE))</f>
        <v/>
      </c>
      <c r="F533" s="187"/>
    </row>
    <row r="534" spans="1:6" x14ac:dyDescent="0.25">
      <c r="A534" s="185">
        <v>41703623</v>
      </c>
      <c r="B534" s="189">
        <v>9781338686951</v>
      </c>
      <c r="C534" s="186" t="s">
        <v>387</v>
      </c>
      <c r="D534" s="262">
        <v>6026</v>
      </c>
      <c r="E534" s="208" t="str">
        <f>IF(VLOOKUP($B:$B,'F25 Warehouse Sale Product List'!$A:$F,6,FALSE)="","",VLOOKUP($B:$B,'F25 Warehouse Sale Product List'!$A:$F,6,FALSE))</f>
        <v/>
      </c>
      <c r="F534" s="187"/>
    </row>
    <row r="535" spans="1:6" x14ac:dyDescent="0.25">
      <c r="A535" s="185">
        <v>15841723</v>
      </c>
      <c r="B535" s="189">
        <v>9781443193139</v>
      </c>
      <c r="C535" s="186" t="s">
        <v>735</v>
      </c>
      <c r="D535" s="262">
        <v>6026</v>
      </c>
      <c r="E535" s="208" t="str">
        <f>IF(VLOOKUP($B:$B,'F25 Warehouse Sale Product List'!$A:$F,6,FALSE)="","",VLOOKUP($B:$B,'F25 Warehouse Sale Product List'!$A:$F,6,FALSE))</f>
        <v/>
      </c>
      <c r="F535" s="187"/>
    </row>
    <row r="536" spans="1:6" x14ac:dyDescent="0.25">
      <c r="A536" s="185">
        <v>71350433</v>
      </c>
      <c r="B536" s="189">
        <v>9781338891973</v>
      </c>
      <c r="C536" s="186" t="s">
        <v>455</v>
      </c>
      <c r="D536" s="262">
        <v>6026</v>
      </c>
      <c r="E536" s="208" t="str">
        <f>IF(VLOOKUP($B:$B,'F25 Warehouse Sale Product List'!$A:$F,6,FALSE)="","",VLOOKUP($B:$B,'F25 Warehouse Sale Product List'!$A:$F,6,FALSE))</f>
        <v/>
      </c>
      <c r="F536" s="187"/>
    </row>
    <row r="537" spans="1:6" x14ac:dyDescent="0.25">
      <c r="A537" s="185">
        <v>68567895</v>
      </c>
      <c r="B537" s="189">
        <v>9781338864274</v>
      </c>
      <c r="C537" s="186" t="s">
        <v>312</v>
      </c>
      <c r="D537" s="262">
        <v>6017</v>
      </c>
      <c r="E537" s="208" t="str">
        <f>IF(VLOOKUP($B:$B,'F25 Warehouse Sale Product List'!$A:$F,6,FALSE)="","",VLOOKUP($B:$B,'F25 Warehouse Sale Product List'!$A:$F,6,FALSE))</f>
        <v/>
      </c>
      <c r="F537" s="187"/>
    </row>
    <row r="538" spans="1:6" x14ac:dyDescent="0.25">
      <c r="A538" s="185">
        <v>94368202</v>
      </c>
      <c r="B538" s="189">
        <v>9781338847109</v>
      </c>
      <c r="C538" s="186" t="s">
        <v>1011</v>
      </c>
      <c r="D538" s="262">
        <v>6017</v>
      </c>
      <c r="E538" s="208" t="str">
        <f>IF(VLOOKUP($B:$B,'F25 Warehouse Sale Product List'!$A:$F,6,FALSE)="","",VLOOKUP($B:$B,'F25 Warehouse Sale Product List'!$A:$F,6,FALSE))</f>
        <v/>
      </c>
      <c r="F538" s="187"/>
    </row>
    <row r="539" spans="1:6" x14ac:dyDescent="0.25">
      <c r="A539" s="185">
        <v>62227401</v>
      </c>
      <c r="B539" s="189">
        <v>9780736443784</v>
      </c>
      <c r="C539" s="186" t="s">
        <v>684</v>
      </c>
      <c r="D539" s="262">
        <v>6017</v>
      </c>
      <c r="E539" s="208" t="str">
        <f>IF(VLOOKUP($B:$B,'F25 Warehouse Sale Product List'!$A:$F,6,FALSE)="","",VLOOKUP($B:$B,'F25 Warehouse Sale Product List'!$A:$F,6,FALSE))</f>
        <v/>
      </c>
      <c r="F539" s="187"/>
    </row>
    <row r="540" spans="1:6" x14ac:dyDescent="0.25">
      <c r="A540" s="185">
        <v>61357924</v>
      </c>
      <c r="B540" s="189">
        <v>9781368073981</v>
      </c>
      <c r="C540" s="186" t="s">
        <v>1018</v>
      </c>
      <c r="D540" s="262">
        <v>6017</v>
      </c>
      <c r="E540" s="208" t="str">
        <f>IF(VLOOKUP($B:$B,'F25 Warehouse Sale Product List'!$A:$F,6,FALSE)="","",VLOOKUP($B:$B,'F25 Warehouse Sale Product List'!$A:$F,6,FALSE))</f>
        <v/>
      </c>
      <c r="F540" s="187"/>
    </row>
    <row r="541" spans="1:6" x14ac:dyDescent="0.25">
      <c r="A541" s="185">
        <v>50816058</v>
      </c>
      <c r="B541" s="189">
        <v>9781338858051</v>
      </c>
      <c r="C541" s="186" t="s">
        <v>568</v>
      </c>
      <c r="D541" s="262">
        <v>6017</v>
      </c>
      <c r="E541" s="208" t="str">
        <f>IF(VLOOKUP($B:$B,'F25 Warehouse Sale Product List'!$A:$F,6,FALSE)="","",VLOOKUP($B:$B,'F25 Warehouse Sale Product List'!$A:$F,6,FALSE))</f>
        <v/>
      </c>
      <c r="F541" s="187"/>
    </row>
    <row r="542" spans="1:6" x14ac:dyDescent="0.25">
      <c r="A542" s="185">
        <v>99816424</v>
      </c>
      <c r="B542" s="189">
        <v>9781803377483</v>
      </c>
      <c r="C542" s="186" t="s">
        <v>608</v>
      </c>
      <c r="D542" s="262">
        <v>6017</v>
      </c>
      <c r="E542" s="208" t="str">
        <f>IF(VLOOKUP($B:$B,'F25 Warehouse Sale Product List'!$A:$F,6,FALSE)="","",VLOOKUP($B:$B,'F25 Warehouse Sale Product List'!$A:$F,6,FALSE))</f>
        <v/>
      </c>
      <c r="F542" s="187"/>
    </row>
    <row r="543" spans="1:6" x14ac:dyDescent="0.25">
      <c r="A543" s="185">
        <v>78735713</v>
      </c>
      <c r="B543" s="189">
        <v>9781800583887</v>
      </c>
      <c r="C543" s="186" t="s">
        <v>687</v>
      </c>
      <c r="D543" s="262">
        <v>6017</v>
      </c>
      <c r="E543" s="208" t="str">
        <f>IF(VLOOKUP($B:$B,'F25 Warehouse Sale Product List'!$A:$F,6,FALSE)="","",VLOOKUP($B:$B,'F25 Warehouse Sale Product List'!$A:$F,6,FALSE))</f>
        <v/>
      </c>
      <c r="F543" s="187"/>
    </row>
    <row r="544" spans="1:6" x14ac:dyDescent="0.25">
      <c r="A544" s="185">
        <v>66985846</v>
      </c>
      <c r="B544" s="189">
        <v>9781338844764</v>
      </c>
      <c r="C544" s="186" t="s">
        <v>688</v>
      </c>
      <c r="D544" s="262">
        <v>6017</v>
      </c>
      <c r="E544" s="208" t="str">
        <f>IF(VLOOKUP($B:$B,'F25 Warehouse Sale Product List'!$A:$F,6,FALSE)="","",VLOOKUP($B:$B,'F25 Warehouse Sale Product List'!$A:$F,6,FALSE))</f>
        <v/>
      </c>
      <c r="F544" s="187"/>
    </row>
    <row r="545" spans="1:6" x14ac:dyDescent="0.25">
      <c r="A545" s="185">
        <v>63247545</v>
      </c>
      <c r="B545" s="189">
        <v>9781803371542</v>
      </c>
      <c r="C545" s="186" t="s">
        <v>605</v>
      </c>
      <c r="D545" s="262">
        <v>6017</v>
      </c>
      <c r="E545" s="208" t="str">
        <f>IF(VLOOKUP($B:$B,'F25 Warehouse Sale Product List'!$A:$F,6,FALSE)="","",VLOOKUP($B:$B,'F25 Warehouse Sale Product List'!$A:$F,6,FALSE))</f>
        <v/>
      </c>
      <c r="F545" s="187"/>
    </row>
    <row r="546" spans="1:6" x14ac:dyDescent="0.25">
      <c r="A546" s="185">
        <v>3608083</v>
      </c>
      <c r="B546" s="189">
        <v>9781338672572</v>
      </c>
      <c r="C546" s="186" t="s">
        <v>1013</v>
      </c>
      <c r="D546" s="262">
        <v>6017</v>
      </c>
      <c r="E546" s="208" t="str">
        <f>IF(VLOOKUP($B:$B,'F25 Warehouse Sale Product List'!$A:$F,6,FALSE)="","",VLOOKUP($B:$B,'F25 Warehouse Sale Product List'!$A:$F,6,FALSE))</f>
        <v/>
      </c>
      <c r="F546" s="187"/>
    </row>
    <row r="547" spans="1:6" x14ac:dyDescent="0.25">
      <c r="A547" s="185">
        <v>51799464</v>
      </c>
      <c r="B547" s="189">
        <v>9781338888041</v>
      </c>
      <c r="C547" s="186" t="s">
        <v>1007</v>
      </c>
      <c r="D547" s="262">
        <v>6017</v>
      </c>
      <c r="E547" s="208" t="str">
        <f>IF(VLOOKUP($B:$B,'F25 Warehouse Sale Product List'!$A:$F,6,FALSE)="","",VLOOKUP($B:$B,'F25 Warehouse Sale Product List'!$A:$F,6,FALSE))</f>
        <v/>
      </c>
      <c r="F547" s="187"/>
    </row>
    <row r="548" spans="1:6" x14ac:dyDescent="0.25">
      <c r="A548" s="185">
        <v>24784915</v>
      </c>
      <c r="B548" s="189">
        <v>9780593305508</v>
      </c>
      <c r="C548" s="186" t="s">
        <v>999</v>
      </c>
      <c r="D548" s="262">
        <v>6017</v>
      </c>
      <c r="E548" s="208" t="str">
        <f>IF(VLOOKUP($B:$B,'F25 Warehouse Sale Product List'!$A:$F,6,FALSE)="","",VLOOKUP($B:$B,'F25 Warehouse Sale Product List'!$A:$F,6,FALSE))</f>
        <v/>
      </c>
      <c r="F548" s="187"/>
    </row>
    <row r="549" spans="1:6" x14ac:dyDescent="0.25">
      <c r="A549" s="185">
        <v>3596840</v>
      </c>
      <c r="B549" s="189">
        <v>9781984850270</v>
      </c>
      <c r="C549" s="186" t="s">
        <v>990</v>
      </c>
      <c r="D549" s="262">
        <v>6017</v>
      </c>
      <c r="E549" s="208" t="str">
        <f>IF(VLOOKUP($B:$B,'F25 Warehouse Sale Product List'!$A:$F,6,FALSE)="","",VLOOKUP($B:$B,'F25 Warehouse Sale Product List'!$A:$F,6,FALSE))</f>
        <v/>
      </c>
      <c r="F549" s="187"/>
    </row>
    <row r="550" spans="1:6" x14ac:dyDescent="0.25">
      <c r="A550" s="185">
        <v>46617893</v>
      </c>
      <c r="B550" s="189">
        <v>9780062974075</v>
      </c>
      <c r="C550" s="186" t="s">
        <v>997</v>
      </c>
      <c r="D550" s="262">
        <v>6017</v>
      </c>
      <c r="E550" s="208" t="str">
        <f>IF(VLOOKUP($B:$B,'F25 Warehouse Sale Product List'!$A:$F,6,FALSE)="","",VLOOKUP($B:$B,'F25 Warehouse Sale Product List'!$A:$F,6,FALSE))</f>
        <v/>
      </c>
      <c r="F550" s="187"/>
    </row>
    <row r="551" spans="1:6" x14ac:dyDescent="0.25">
      <c r="A551" s="185">
        <v>45470483</v>
      </c>
      <c r="B551" s="189">
        <v>9780593571149</v>
      </c>
      <c r="C551" s="186" t="s">
        <v>309</v>
      </c>
      <c r="D551" s="262">
        <v>6017</v>
      </c>
      <c r="E551" s="208" t="str">
        <f>IF(VLOOKUP($B:$B,'F25 Warehouse Sale Product List'!$A:$F,6,FALSE)="","",VLOOKUP($B:$B,'F25 Warehouse Sale Product List'!$A:$F,6,FALSE))</f>
        <v/>
      </c>
      <c r="F551" s="187"/>
    </row>
    <row r="552" spans="1:6" x14ac:dyDescent="0.25">
      <c r="A552" s="185">
        <v>3434082</v>
      </c>
      <c r="B552" s="189">
        <v>9781443175579</v>
      </c>
      <c r="C552" s="186" t="s">
        <v>1014</v>
      </c>
      <c r="D552" s="262">
        <v>6017</v>
      </c>
      <c r="E552" s="208" t="str">
        <f>IF(VLOOKUP($B:$B,'F25 Warehouse Sale Product List'!$A:$F,6,FALSE)="","",VLOOKUP($B:$B,'F25 Warehouse Sale Product List'!$A:$F,6,FALSE))</f>
        <v/>
      </c>
      <c r="F552" s="187"/>
    </row>
    <row r="553" spans="1:6" x14ac:dyDescent="0.25">
      <c r="A553" s="185">
        <v>43643205</v>
      </c>
      <c r="B553" s="189">
        <v>9780593570531</v>
      </c>
      <c r="C553" s="186" t="s">
        <v>1010</v>
      </c>
      <c r="D553" s="262">
        <v>6017</v>
      </c>
      <c r="E553" s="208" t="str">
        <f>IF(VLOOKUP($B:$B,'F25 Warehouse Sale Product List'!$A:$F,6,FALSE)="","",VLOOKUP($B:$B,'F25 Warehouse Sale Product List'!$A:$F,6,FALSE))</f>
        <v/>
      </c>
      <c r="F553" s="187"/>
    </row>
    <row r="554" spans="1:6" x14ac:dyDescent="0.25">
      <c r="A554" s="185">
        <v>25604279</v>
      </c>
      <c r="B554" s="189">
        <v>9781338829358</v>
      </c>
      <c r="C554" s="186" t="s">
        <v>1006</v>
      </c>
      <c r="D554" s="262">
        <v>6017</v>
      </c>
      <c r="E554" s="208" t="str">
        <f>IF(VLOOKUP($B:$B,'F25 Warehouse Sale Product List'!$A:$F,6,FALSE)="","",VLOOKUP($B:$B,'F25 Warehouse Sale Product List'!$A:$F,6,FALSE))</f>
        <v/>
      </c>
      <c r="F554" s="187"/>
    </row>
    <row r="555" spans="1:6" x14ac:dyDescent="0.25">
      <c r="A555" s="185">
        <v>36063957</v>
      </c>
      <c r="B555" s="189">
        <v>9781773068190</v>
      </c>
      <c r="C555" s="186" t="s">
        <v>1004</v>
      </c>
      <c r="D555" s="262">
        <v>6017</v>
      </c>
      <c r="E555" s="208" t="str">
        <f>IF(VLOOKUP($B:$B,'F25 Warehouse Sale Product List'!$A:$F,6,FALSE)="","",VLOOKUP($B:$B,'F25 Warehouse Sale Product List'!$A:$F,6,FALSE))</f>
        <v/>
      </c>
      <c r="F555" s="187"/>
    </row>
    <row r="556" spans="1:6" x14ac:dyDescent="0.25">
      <c r="A556" s="185">
        <v>22599303</v>
      </c>
      <c r="B556" s="189">
        <v>9781443197229</v>
      </c>
      <c r="C556" s="186" t="s">
        <v>314</v>
      </c>
      <c r="D556" s="262">
        <v>6017</v>
      </c>
      <c r="E556" s="208" t="str">
        <f>IF(VLOOKUP($B:$B,'F25 Warehouse Sale Product List'!$A:$F,6,FALSE)="","",VLOOKUP($B:$B,'F25 Warehouse Sale Product List'!$A:$F,6,FALSE))</f>
        <v/>
      </c>
      <c r="F556" s="187"/>
    </row>
    <row r="557" spans="1:6" x14ac:dyDescent="0.25">
      <c r="A557" s="185">
        <v>35345539</v>
      </c>
      <c r="B557" s="189">
        <v>9781338844740</v>
      </c>
      <c r="C557" s="186" t="s">
        <v>998</v>
      </c>
      <c r="D557" s="262">
        <v>6017</v>
      </c>
      <c r="E557" s="208" t="str">
        <f>IF(VLOOKUP($B:$B,'F25 Warehouse Sale Product List'!$A:$F,6,FALSE)="","",VLOOKUP($B:$B,'F25 Warehouse Sale Product List'!$A:$F,6,FALSE))</f>
        <v/>
      </c>
      <c r="F557" s="187"/>
    </row>
    <row r="558" spans="1:6" x14ac:dyDescent="0.25">
      <c r="A558" s="185">
        <v>3590777</v>
      </c>
      <c r="B558" s="189">
        <v>9780062868503</v>
      </c>
      <c r="C558" s="186" t="s">
        <v>996</v>
      </c>
      <c r="D558" s="262">
        <v>6017</v>
      </c>
      <c r="E558" s="208" t="str">
        <f>IF(VLOOKUP($B:$B,'F25 Warehouse Sale Product List'!$A:$F,6,FALSE)="","",VLOOKUP($B:$B,'F25 Warehouse Sale Product List'!$A:$F,6,FALSE))</f>
        <v/>
      </c>
      <c r="F558" s="187"/>
    </row>
    <row r="559" spans="1:6" x14ac:dyDescent="0.25">
      <c r="A559" s="185">
        <v>33600951</v>
      </c>
      <c r="B559" s="189">
        <v>9780062974310</v>
      </c>
      <c r="C559" s="186" t="s">
        <v>702</v>
      </c>
      <c r="D559" s="262">
        <v>6017</v>
      </c>
      <c r="E559" s="208" t="str">
        <f>IF(VLOOKUP($B:$B,'F25 Warehouse Sale Product List'!$A:$F,6,FALSE)="","",VLOOKUP($B:$B,'F25 Warehouse Sale Product List'!$A:$F,6,FALSE))</f>
        <v/>
      </c>
      <c r="F559" s="187"/>
    </row>
    <row r="560" spans="1:6" x14ac:dyDescent="0.25">
      <c r="A560" s="185">
        <v>95099519</v>
      </c>
      <c r="B560" s="189">
        <v>9780593646045</v>
      </c>
      <c r="C560" s="186" t="s">
        <v>679</v>
      </c>
      <c r="D560" s="262">
        <v>6017</v>
      </c>
      <c r="E560" s="208" t="str">
        <f>IF(VLOOKUP($B:$B,'F25 Warehouse Sale Product List'!$A:$F,6,FALSE)="","",VLOOKUP($B:$B,'F25 Warehouse Sale Product List'!$A:$F,6,FALSE))</f>
        <v/>
      </c>
      <c r="F560" s="187"/>
    </row>
    <row r="561" spans="1:6" x14ac:dyDescent="0.25">
      <c r="A561" s="185">
        <v>87378369</v>
      </c>
      <c r="B561" s="189">
        <v>9781338862812</v>
      </c>
      <c r="C561" s="186" t="s">
        <v>992</v>
      </c>
      <c r="D561" s="262">
        <v>6017</v>
      </c>
      <c r="E561" s="208" t="str">
        <f>IF(VLOOKUP($B:$B,'F25 Warehouse Sale Product List'!$A:$F,6,FALSE)="","",VLOOKUP($B:$B,'F25 Warehouse Sale Product List'!$A:$F,6,FALSE))</f>
        <v/>
      </c>
      <c r="F561" s="187"/>
    </row>
    <row r="562" spans="1:6" x14ac:dyDescent="0.25">
      <c r="A562" s="185">
        <v>54774376</v>
      </c>
      <c r="B562" s="189">
        <v>9781907083426</v>
      </c>
      <c r="C562" s="186" t="s">
        <v>606</v>
      </c>
      <c r="D562" s="262">
        <v>6017</v>
      </c>
      <c r="E562" s="208" t="str">
        <f>IF(VLOOKUP($B:$B,'F25 Warehouse Sale Product List'!$A:$F,6,FALSE)="","",VLOOKUP($B:$B,'F25 Warehouse Sale Product List'!$A:$F,6,FALSE))</f>
        <v/>
      </c>
      <c r="F562" s="187"/>
    </row>
    <row r="563" spans="1:6" x14ac:dyDescent="0.25">
      <c r="A563" s="185">
        <v>18214344</v>
      </c>
      <c r="B563" s="189">
        <v>9780711280427</v>
      </c>
      <c r="C563" s="186" t="s">
        <v>327</v>
      </c>
      <c r="D563" s="262">
        <v>6017</v>
      </c>
      <c r="E563" s="208" t="str">
        <f>IF(VLOOKUP($B:$B,'F25 Warehouse Sale Product List'!$A:$F,6,FALSE)="","",VLOOKUP($B:$B,'F25 Warehouse Sale Product List'!$A:$F,6,FALSE))</f>
        <v/>
      </c>
      <c r="F563" s="187"/>
    </row>
    <row r="564" spans="1:6" x14ac:dyDescent="0.25">
      <c r="A564" s="185">
        <v>3560225</v>
      </c>
      <c r="B564" s="189">
        <v>9781338665109</v>
      </c>
      <c r="C564" s="186" t="s">
        <v>1012</v>
      </c>
      <c r="D564" s="262">
        <v>6017</v>
      </c>
      <c r="E564" s="208" t="str">
        <f>IF(VLOOKUP($B:$B,'F25 Warehouse Sale Product List'!$A:$F,6,FALSE)="","",VLOOKUP($B:$B,'F25 Warehouse Sale Product List'!$A:$F,6,FALSE))</f>
        <v/>
      </c>
      <c r="F564" s="187"/>
    </row>
    <row r="565" spans="1:6" x14ac:dyDescent="0.25">
      <c r="A565" s="185">
        <v>3528562</v>
      </c>
      <c r="B565" s="189">
        <v>9781443182072</v>
      </c>
      <c r="C565" s="186" t="s">
        <v>93</v>
      </c>
      <c r="D565" s="262">
        <v>6017</v>
      </c>
      <c r="E565" s="208" t="str">
        <f>IF(VLOOKUP($B:$B,'F25 Warehouse Sale Product List'!$A:$F,6,FALSE)="","",VLOOKUP($B:$B,'F25 Warehouse Sale Product List'!$A:$F,6,FALSE))</f>
        <v/>
      </c>
      <c r="F565" s="187"/>
    </row>
    <row r="566" spans="1:6" x14ac:dyDescent="0.25">
      <c r="A566" s="185">
        <v>19625626</v>
      </c>
      <c r="B566" s="189" t="s">
        <v>609</v>
      </c>
      <c r="C566" s="186" t="s">
        <v>610</v>
      </c>
      <c r="D566" s="262">
        <v>6017</v>
      </c>
      <c r="E566" s="208" t="str">
        <f>IF(VLOOKUP($B:$B,'F25 Warehouse Sale Product List'!$A:$F,6,FALSE)="","",VLOOKUP($B:$B,'F25 Warehouse Sale Product List'!$A:$F,6,FALSE))</f>
        <v/>
      </c>
      <c r="F566" s="187"/>
    </row>
    <row r="567" spans="1:6" x14ac:dyDescent="0.25">
      <c r="A567" s="185">
        <v>38873853</v>
      </c>
      <c r="B567" s="189">
        <v>9781339023793</v>
      </c>
      <c r="C567" s="186" t="s">
        <v>1017</v>
      </c>
      <c r="D567" s="262">
        <v>6017</v>
      </c>
      <c r="E567" s="208" t="str">
        <f>IF(VLOOKUP($B:$B,'F25 Warehouse Sale Product List'!$A:$F,6,FALSE)="","",VLOOKUP($B:$B,'F25 Warehouse Sale Product List'!$A:$F,6,FALSE))</f>
        <v/>
      </c>
      <c r="F567" s="187"/>
    </row>
    <row r="568" spans="1:6" x14ac:dyDescent="0.25">
      <c r="A568" s="185">
        <v>36700955</v>
      </c>
      <c r="B568" s="189">
        <v>9781338791709</v>
      </c>
      <c r="C568" s="186" t="s">
        <v>600</v>
      </c>
      <c r="D568" s="262">
        <v>6017</v>
      </c>
      <c r="E568" s="208" t="str">
        <f>IF(VLOOKUP($B:$B,'F25 Warehouse Sale Product List'!$A:$F,6,FALSE)="","",VLOOKUP($B:$B,'F25 Warehouse Sale Product List'!$A:$F,6,FALSE))</f>
        <v/>
      </c>
      <c r="F568" s="187"/>
    </row>
    <row r="569" spans="1:6" x14ac:dyDescent="0.25">
      <c r="A569" s="185">
        <v>50441065</v>
      </c>
      <c r="B569" s="189">
        <v>9781338749014</v>
      </c>
      <c r="C569" s="186" t="s">
        <v>1005</v>
      </c>
      <c r="D569" s="262">
        <v>6017</v>
      </c>
      <c r="E569" s="208" t="str">
        <f>IF(VLOOKUP($B:$B,'F25 Warehouse Sale Product List'!$A:$F,6,FALSE)="","",VLOOKUP($B:$B,'F25 Warehouse Sale Product List'!$A:$F,6,FALSE))</f>
        <v/>
      </c>
      <c r="F569" s="187"/>
    </row>
    <row r="570" spans="1:6" x14ac:dyDescent="0.25">
      <c r="A570" s="185">
        <v>44369211</v>
      </c>
      <c r="B570" s="189">
        <v>9781338766660</v>
      </c>
      <c r="C570" s="186" t="s">
        <v>1001</v>
      </c>
      <c r="D570" s="262">
        <v>6017</v>
      </c>
      <c r="E570" s="208" t="str">
        <f>IF(VLOOKUP($B:$B,'F25 Warehouse Sale Product List'!$A:$F,6,FALSE)="","",VLOOKUP($B:$B,'F25 Warehouse Sale Product List'!$A:$F,6,FALSE))</f>
        <v/>
      </c>
      <c r="F570" s="187"/>
    </row>
    <row r="571" spans="1:6" x14ac:dyDescent="0.25">
      <c r="A571" s="185">
        <v>48958296</v>
      </c>
      <c r="B571" s="189">
        <v>9781338879100</v>
      </c>
      <c r="C571" s="186" t="s">
        <v>1002</v>
      </c>
      <c r="D571" s="262">
        <v>6017</v>
      </c>
      <c r="E571" s="208" t="str">
        <f>IF(VLOOKUP($B:$B,'F25 Warehouse Sale Product List'!$A:$F,6,FALSE)="","",VLOOKUP($B:$B,'F25 Warehouse Sale Product List'!$A:$F,6,FALSE))</f>
        <v/>
      </c>
      <c r="F571" s="187"/>
    </row>
    <row r="572" spans="1:6" x14ac:dyDescent="0.25">
      <c r="A572" s="185">
        <v>80895752</v>
      </c>
      <c r="B572" s="189">
        <v>9781338865394</v>
      </c>
      <c r="C572" s="186" t="s">
        <v>690</v>
      </c>
      <c r="D572" s="262">
        <v>6017</v>
      </c>
      <c r="E572" s="208" t="str">
        <f>IF(VLOOKUP($B:$B,'F25 Warehouse Sale Product List'!$A:$F,6,FALSE)="","",VLOOKUP($B:$B,'F25 Warehouse Sale Product List'!$A:$F,6,FALSE))</f>
        <v/>
      </c>
      <c r="F572" s="187"/>
    </row>
    <row r="573" spans="1:6" x14ac:dyDescent="0.25">
      <c r="A573" s="185">
        <v>63315489</v>
      </c>
      <c r="B573" s="189">
        <v>9781368099264</v>
      </c>
      <c r="C573" s="186" t="s">
        <v>648</v>
      </c>
      <c r="D573" s="262">
        <v>6017</v>
      </c>
      <c r="E573" s="208" t="str">
        <f>IF(VLOOKUP($B:$B,'F25 Warehouse Sale Product List'!$A:$F,6,FALSE)="","",VLOOKUP($B:$B,'F25 Warehouse Sale Product List'!$A:$F,6,FALSE))</f>
        <v/>
      </c>
      <c r="F573" s="187"/>
    </row>
    <row r="574" spans="1:6" x14ac:dyDescent="0.25">
      <c r="A574" s="185">
        <v>79575385</v>
      </c>
      <c r="B574" s="189">
        <v>9781338766943</v>
      </c>
      <c r="C574" s="186" t="s">
        <v>467</v>
      </c>
      <c r="D574" s="262">
        <v>6017</v>
      </c>
      <c r="E574" s="208" t="str">
        <f>IF(VLOOKUP($B:$B,'F25 Warehouse Sale Product List'!$A:$F,6,FALSE)="","",VLOOKUP($B:$B,'F25 Warehouse Sale Product List'!$A:$F,6,FALSE))</f>
        <v/>
      </c>
      <c r="F574" s="187"/>
    </row>
    <row r="575" spans="1:6" x14ac:dyDescent="0.25">
      <c r="A575" s="185">
        <v>26108078</v>
      </c>
      <c r="B575" s="189">
        <v>9781338890815</v>
      </c>
      <c r="C575" s="186" t="s">
        <v>620</v>
      </c>
      <c r="D575" s="262">
        <v>6017</v>
      </c>
      <c r="E575" s="208" t="str">
        <f>IF(VLOOKUP($B:$B,'F25 Warehouse Sale Product List'!$A:$F,6,FALSE)="","",VLOOKUP($B:$B,'F25 Warehouse Sale Product List'!$A:$F,6,FALSE))</f>
        <v/>
      </c>
      <c r="F575" s="187"/>
    </row>
    <row r="576" spans="1:6" x14ac:dyDescent="0.25">
      <c r="A576" s="185">
        <v>63025425</v>
      </c>
      <c r="B576" s="189">
        <v>9781338791341</v>
      </c>
      <c r="C576" s="186" t="s">
        <v>1003</v>
      </c>
      <c r="D576" s="262">
        <v>6017</v>
      </c>
      <c r="E576" s="208" t="str">
        <f>IF(VLOOKUP($B:$B,'F25 Warehouse Sale Product List'!$A:$F,6,FALSE)="","",VLOOKUP($B:$B,'F25 Warehouse Sale Product List'!$A:$F,6,FALSE))</f>
        <v/>
      </c>
      <c r="F576" s="187"/>
    </row>
    <row r="577" spans="1:6" x14ac:dyDescent="0.25">
      <c r="A577" s="185">
        <v>81348432</v>
      </c>
      <c r="B577" s="189">
        <v>9781338811131</v>
      </c>
      <c r="C577" s="186" t="s">
        <v>569</v>
      </c>
      <c r="D577" s="262">
        <v>6017</v>
      </c>
      <c r="E577" s="208" t="str">
        <f>IF(VLOOKUP($B:$B,'F25 Warehouse Sale Product List'!$A:$F,6,FALSE)="","",VLOOKUP($B:$B,'F25 Warehouse Sale Product List'!$A:$F,6,FALSE))</f>
        <v/>
      </c>
      <c r="F577" s="187"/>
    </row>
    <row r="578" spans="1:6" x14ac:dyDescent="0.25">
      <c r="A578" s="185">
        <v>90939029</v>
      </c>
      <c r="B578" s="189">
        <v>9781506736051</v>
      </c>
      <c r="C578" s="186" t="s">
        <v>653</v>
      </c>
      <c r="D578" s="262">
        <v>6017</v>
      </c>
      <c r="E578" s="208" t="str">
        <f>IF(VLOOKUP($B:$B,'F25 Warehouse Sale Product List'!$A:$F,6,FALSE)="","",VLOOKUP($B:$B,'F25 Warehouse Sale Product List'!$A:$F,6,FALSE))</f>
        <v/>
      </c>
      <c r="F578" s="187"/>
    </row>
    <row r="579" spans="1:6" x14ac:dyDescent="0.25">
      <c r="A579" s="185">
        <v>54084166</v>
      </c>
      <c r="B579" s="189">
        <v>9781039700666</v>
      </c>
      <c r="C579" s="186" t="s">
        <v>716</v>
      </c>
      <c r="D579" s="262">
        <v>6017</v>
      </c>
      <c r="E579" s="208" t="str">
        <f>IF(VLOOKUP($B:$B,'F25 Warehouse Sale Product List'!$A:$F,6,FALSE)="","",VLOOKUP($B:$B,'F25 Warehouse Sale Product List'!$A:$F,6,FALSE))</f>
        <v/>
      </c>
      <c r="F579" s="187"/>
    </row>
    <row r="580" spans="1:6" x14ac:dyDescent="0.25">
      <c r="A580" s="185">
        <v>69178375</v>
      </c>
      <c r="B580" s="189">
        <v>9781936310746</v>
      </c>
      <c r="C580" s="186" t="s">
        <v>1016</v>
      </c>
      <c r="D580" s="262">
        <v>6017</v>
      </c>
      <c r="E580" s="208" t="str">
        <f>IF(VLOOKUP($B:$B,'F25 Warehouse Sale Product List'!$A:$F,6,FALSE)="","",VLOOKUP($B:$B,'F25 Warehouse Sale Product List'!$A:$F,6,FALSE))</f>
        <v/>
      </c>
      <c r="F580" s="187"/>
    </row>
    <row r="581" spans="1:6" x14ac:dyDescent="0.25">
      <c r="A581" s="185">
        <v>79923143</v>
      </c>
      <c r="B581" s="189">
        <v>9780753479148</v>
      </c>
      <c r="C581" s="186" t="s">
        <v>1008</v>
      </c>
      <c r="D581" s="262">
        <v>6017</v>
      </c>
      <c r="E581" s="208" t="str">
        <f>IF(VLOOKUP($B:$B,'F25 Warehouse Sale Product List'!$A:$F,6,FALSE)="","",VLOOKUP($B:$B,'F25 Warehouse Sale Product List'!$A:$F,6,FALSE))</f>
        <v/>
      </c>
      <c r="F581" s="187"/>
    </row>
    <row r="582" spans="1:6" x14ac:dyDescent="0.25">
      <c r="A582" s="185">
        <v>63198754</v>
      </c>
      <c r="B582" s="189">
        <v>9781338894172</v>
      </c>
      <c r="C582" s="186" t="s">
        <v>1000</v>
      </c>
      <c r="D582" s="262">
        <v>6017</v>
      </c>
      <c r="E582" s="208" t="str">
        <f>IF(VLOOKUP($B:$B,'F25 Warehouse Sale Product List'!$A:$F,6,FALSE)="","",VLOOKUP($B:$B,'F25 Warehouse Sale Product List'!$A:$F,6,FALSE))</f>
        <v/>
      </c>
      <c r="F582" s="187"/>
    </row>
    <row r="583" spans="1:6" x14ac:dyDescent="0.25">
      <c r="A583" s="185">
        <v>18277334</v>
      </c>
      <c r="B583" s="189">
        <v>9780744085426</v>
      </c>
      <c r="C583" s="186" t="s">
        <v>995</v>
      </c>
      <c r="D583" s="262">
        <v>6017</v>
      </c>
      <c r="E583" s="208" t="str">
        <f>IF(VLOOKUP($B:$B,'F25 Warehouse Sale Product List'!$A:$F,6,FALSE)="","",VLOOKUP($B:$B,'F25 Warehouse Sale Product List'!$A:$F,6,FALSE))</f>
        <v/>
      </c>
      <c r="F583" s="187"/>
    </row>
    <row r="584" spans="1:6" x14ac:dyDescent="0.25">
      <c r="A584" s="185">
        <v>84598796</v>
      </c>
      <c r="B584" s="189">
        <v>9781338893083</v>
      </c>
      <c r="C584" s="186" t="s">
        <v>994</v>
      </c>
      <c r="D584" s="262">
        <v>6017</v>
      </c>
      <c r="E584" s="208" t="str">
        <f>IF(VLOOKUP($B:$B,'F25 Warehouse Sale Product List'!$A:$F,6,FALSE)="","",VLOOKUP($B:$B,'F25 Warehouse Sale Product List'!$A:$F,6,FALSE))</f>
        <v/>
      </c>
      <c r="F584" s="187"/>
    </row>
    <row r="585" spans="1:6" x14ac:dyDescent="0.25">
      <c r="A585" s="185">
        <v>97929541</v>
      </c>
      <c r="B585" s="189">
        <v>9781839352140</v>
      </c>
      <c r="C585" s="186" t="s">
        <v>991</v>
      </c>
      <c r="D585" s="262">
        <v>6017</v>
      </c>
      <c r="E585" s="208" t="str">
        <f>IF(VLOOKUP($B:$B,'F25 Warehouse Sale Product List'!$A:$F,6,FALSE)="","",VLOOKUP($B:$B,'F25 Warehouse Sale Product List'!$A:$F,6,FALSE))</f>
        <v/>
      </c>
      <c r="F585" s="187"/>
    </row>
    <row r="586" spans="1:6" x14ac:dyDescent="0.25">
      <c r="A586" s="185">
        <v>90529126</v>
      </c>
      <c r="B586" s="189">
        <v>9781443195812</v>
      </c>
      <c r="C586" s="186" t="s">
        <v>651</v>
      </c>
      <c r="D586" s="262">
        <v>6017</v>
      </c>
      <c r="E586" s="208" t="str">
        <f>IF(VLOOKUP($B:$B,'F25 Warehouse Sale Product List'!$A:$F,6,FALSE)="","",VLOOKUP($B:$B,'F25 Warehouse Sale Product List'!$A:$F,6,FALSE))</f>
        <v/>
      </c>
      <c r="F586" s="187"/>
    </row>
    <row r="587" spans="1:6" x14ac:dyDescent="0.25">
      <c r="A587" s="185">
        <v>89076845</v>
      </c>
      <c r="B587" s="189">
        <v>9781339032276</v>
      </c>
      <c r="C587" s="186" t="s">
        <v>1015</v>
      </c>
      <c r="D587" s="262">
        <v>6017</v>
      </c>
      <c r="E587" s="208" t="str">
        <f>IF(VLOOKUP($B:$B,'F25 Warehouse Sale Product List'!$A:$F,6,FALSE)="","",VLOOKUP($B:$B,'F25 Warehouse Sale Product List'!$A:$F,6,FALSE))</f>
        <v/>
      </c>
      <c r="F587" s="187"/>
    </row>
    <row r="588" spans="1:6" x14ac:dyDescent="0.25">
      <c r="A588" s="185">
        <v>10504358</v>
      </c>
      <c r="B588" s="189">
        <v>9781338718454</v>
      </c>
      <c r="C588" s="186" t="s">
        <v>1009</v>
      </c>
      <c r="D588" s="262">
        <v>6017</v>
      </c>
      <c r="E588" s="208" t="str">
        <f>IF(VLOOKUP($B:$B,'F25 Warehouse Sale Product List'!$A:$F,6,FALSE)="","",VLOOKUP($B:$B,'F25 Warehouse Sale Product List'!$A:$F,6,FALSE))</f>
        <v/>
      </c>
      <c r="F588" s="187"/>
    </row>
    <row r="589" spans="1:6" x14ac:dyDescent="0.25">
      <c r="A589" s="185">
        <v>26986643</v>
      </c>
      <c r="B589" s="189">
        <v>9781338255829</v>
      </c>
      <c r="C589" s="186" t="s">
        <v>993</v>
      </c>
      <c r="D589" s="262">
        <v>6017</v>
      </c>
      <c r="E589" s="208" t="str">
        <f>IF(VLOOKUP($B:$B,'F25 Warehouse Sale Product List'!$A:$F,6,FALSE)="","",VLOOKUP($B:$B,'F25 Warehouse Sale Product List'!$A:$F,6,FALSE))</f>
        <v/>
      </c>
      <c r="F589" s="187"/>
    </row>
    <row r="590" spans="1:6" x14ac:dyDescent="0.25">
      <c r="A590" s="185">
        <v>39467790</v>
      </c>
      <c r="B590" s="189">
        <v>9781546109433</v>
      </c>
      <c r="C590" s="186" t="s">
        <v>1019</v>
      </c>
      <c r="D590" s="262">
        <v>5158</v>
      </c>
      <c r="E590" s="208" t="str">
        <f>IF(VLOOKUP($B:$B,'F25 Warehouse Sale Product List'!$A:$F,6,FALSE)="","",VLOOKUP($B:$B,'F25 Warehouse Sale Product List'!$A:$F,6,FALSE))</f>
        <v/>
      </c>
      <c r="F590" s="187"/>
    </row>
    <row r="591" spans="1:6" x14ac:dyDescent="0.25">
      <c r="A591" s="185">
        <v>54427815</v>
      </c>
      <c r="B591" s="189">
        <v>9781443197267</v>
      </c>
      <c r="C591" s="186" t="s">
        <v>1020</v>
      </c>
      <c r="D591" s="262">
        <v>5158</v>
      </c>
      <c r="E591" s="208" t="str">
        <f>IF(VLOOKUP($B:$B,'F25 Warehouse Sale Product List'!$A:$F,6,FALSE)="","",VLOOKUP($B:$B,'F25 Warehouse Sale Product List'!$A:$F,6,FALSE))</f>
        <v/>
      </c>
      <c r="F591" s="187"/>
    </row>
    <row r="592" spans="1:6" x14ac:dyDescent="0.25">
      <c r="A592" s="185">
        <v>97558360</v>
      </c>
      <c r="B592" s="189">
        <v>9781907083440</v>
      </c>
      <c r="C592" s="186" t="s">
        <v>1022</v>
      </c>
      <c r="D592" s="262">
        <v>5158</v>
      </c>
      <c r="E592" s="208" t="str">
        <f>IF(VLOOKUP($B:$B,'F25 Warehouse Sale Product List'!$A:$F,6,FALSE)="","",VLOOKUP($B:$B,'F25 Warehouse Sale Product List'!$A:$F,6,FALSE))</f>
        <v/>
      </c>
      <c r="F592" s="187"/>
    </row>
    <row r="593" spans="1:6" x14ac:dyDescent="0.25">
      <c r="A593" s="185">
        <v>13067211</v>
      </c>
      <c r="B593" s="189">
        <v>9781546109402</v>
      </c>
      <c r="C593" s="186" t="s">
        <v>1021</v>
      </c>
      <c r="D593" s="262">
        <v>5158</v>
      </c>
      <c r="E593" s="208" t="str">
        <f>IF(VLOOKUP($B:$B,'F25 Warehouse Sale Product List'!$A:$F,6,FALSE)="","",VLOOKUP($B:$B,'F25 Warehouse Sale Product List'!$A:$F,6,FALSE))</f>
        <v/>
      </c>
      <c r="F593" s="187"/>
    </row>
    <row r="594" spans="1:6" x14ac:dyDescent="0.25">
      <c r="A594" s="185">
        <v>16913541</v>
      </c>
      <c r="B594" s="189">
        <v>9781338829778</v>
      </c>
      <c r="C594" s="186" t="s">
        <v>1023</v>
      </c>
      <c r="D594" s="262">
        <v>5158</v>
      </c>
      <c r="E594" s="208" t="str">
        <f>IF(VLOOKUP($B:$B,'F25 Warehouse Sale Product List'!$A:$F,6,FALSE)="","",VLOOKUP($B:$B,'F25 Warehouse Sale Product List'!$A:$F,6,FALSE))</f>
        <v/>
      </c>
      <c r="F594" s="187"/>
    </row>
    <row r="595" spans="1:6" x14ac:dyDescent="0.25">
      <c r="A595" s="185">
        <v>52842736</v>
      </c>
      <c r="B595" s="189">
        <v>9781338753899</v>
      </c>
      <c r="C595" s="186" t="s">
        <v>717</v>
      </c>
      <c r="D595" s="262">
        <v>5157</v>
      </c>
      <c r="E595" s="208" t="str">
        <f>IF(VLOOKUP($B:$B,'F25 Warehouse Sale Product List'!$A:$F,6,FALSE)="","",VLOOKUP($B:$B,'F25 Warehouse Sale Product List'!$A:$F,6,FALSE))</f>
        <v/>
      </c>
      <c r="F595" s="187"/>
    </row>
    <row r="596" spans="1:6" x14ac:dyDescent="0.25">
      <c r="A596" s="185">
        <v>19274286</v>
      </c>
      <c r="B596" s="189">
        <v>9780711262577</v>
      </c>
      <c r="C596" s="186" t="s">
        <v>331</v>
      </c>
      <c r="D596" s="262">
        <v>5157</v>
      </c>
      <c r="E596" s="208" t="str">
        <f>IF(VLOOKUP($B:$B,'F25 Warehouse Sale Product List'!$A:$F,6,FALSE)="","",VLOOKUP($B:$B,'F25 Warehouse Sale Product List'!$A:$F,6,FALSE))</f>
        <v/>
      </c>
      <c r="F596" s="187"/>
    </row>
    <row r="597" spans="1:6" x14ac:dyDescent="0.25">
      <c r="A597" s="185">
        <v>90787492</v>
      </c>
      <c r="B597" s="189">
        <v>9781338847338</v>
      </c>
      <c r="C597" s="186" t="s">
        <v>562</v>
      </c>
      <c r="D597" s="262">
        <v>5157</v>
      </c>
      <c r="E597" s="208" t="str">
        <f>IF(VLOOKUP($B:$B,'F25 Warehouse Sale Product List'!$A:$F,6,FALSE)="","",VLOOKUP($B:$B,'F25 Warehouse Sale Product List'!$A:$F,6,FALSE))</f>
        <v/>
      </c>
      <c r="F597" s="187"/>
    </row>
    <row r="598" spans="1:6" x14ac:dyDescent="0.25">
      <c r="A598" s="185">
        <v>81533417</v>
      </c>
      <c r="B598" s="189">
        <v>9781338890297</v>
      </c>
      <c r="C598" s="186" t="s">
        <v>723</v>
      </c>
      <c r="D598" s="262">
        <v>5157</v>
      </c>
      <c r="E598" s="208" t="str">
        <f>IF(VLOOKUP($B:$B,'F25 Warehouse Sale Product List'!$A:$F,6,FALSE)="","",VLOOKUP($B:$B,'F25 Warehouse Sale Product List'!$A:$F,6,FALSE))</f>
        <v/>
      </c>
      <c r="F598" s="187"/>
    </row>
    <row r="599" spans="1:6" x14ac:dyDescent="0.25">
      <c r="A599" s="185">
        <v>53491699</v>
      </c>
      <c r="B599" s="189">
        <v>9781339046518</v>
      </c>
      <c r="C599" s="186" t="s">
        <v>1025</v>
      </c>
      <c r="D599" s="262">
        <v>5157</v>
      </c>
      <c r="E599" s="208" t="str">
        <f>IF(VLOOKUP($B:$B,'F25 Warehouse Sale Product List'!$A:$F,6,FALSE)="","",VLOOKUP($B:$B,'F25 Warehouse Sale Product List'!$A:$F,6,FALSE))</f>
        <v/>
      </c>
      <c r="F599" s="187"/>
    </row>
    <row r="600" spans="1:6" x14ac:dyDescent="0.25">
      <c r="A600" s="185">
        <v>79456744</v>
      </c>
      <c r="B600" s="189">
        <v>9781546109464</v>
      </c>
      <c r="C600" s="186" t="s">
        <v>1024</v>
      </c>
      <c r="D600" s="262">
        <v>5157</v>
      </c>
      <c r="E600" s="208" t="str">
        <f>IF(VLOOKUP($B:$B,'F25 Warehouse Sale Product List'!$A:$F,6,FALSE)="","",VLOOKUP($B:$B,'F25 Warehouse Sale Product List'!$A:$F,6,FALSE))</f>
        <v/>
      </c>
      <c r="F600" s="187"/>
    </row>
    <row r="601" spans="1:6" x14ac:dyDescent="0.25">
      <c r="A601" s="185">
        <v>42559318</v>
      </c>
      <c r="B601" s="189">
        <v>9781907083457</v>
      </c>
      <c r="C601" s="186" t="s">
        <v>1026</v>
      </c>
      <c r="D601" s="262">
        <v>5157</v>
      </c>
      <c r="E601" s="208" t="str">
        <f>IF(VLOOKUP($B:$B,'F25 Warehouse Sale Product List'!$A:$F,6,FALSE)="","",VLOOKUP($B:$B,'F25 Warehouse Sale Product List'!$A:$F,6,FALSE))</f>
        <v/>
      </c>
      <c r="F601" s="187"/>
    </row>
    <row r="602" spans="1:6" x14ac:dyDescent="0.25">
      <c r="A602" s="185">
        <v>43048492</v>
      </c>
      <c r="B602" s="189">
        <v>9781338847512</v>
      </c>
      <c r="C602" s="186" t="s">
        <v>360</v>
      </c>
      <c r="D602" s="262">
        <v>5157</v>
      </c>
      <c r="E602" s="208" t="str">
        <f>IF(VLOOKUP($B:$B,'F25 Warehouse Sale Product List'!$A:$F,6,FALSE)="","",VLOOKUP($B:$B,'F25 Warehouse Sale Product List'!$A:$F,6,FALSE))</f>
        <v/>
      </c>
      <c r="F602" s="187"/>
    </row>
    <row r="603" spans="1:6" x14ac:dyDescent="0.25">
      <c r="A603" s="185">
        <v>41966973</v>
      </c>
      <c r="B603" s="189">
        <v>9780593225707</v>
      </c>
      <c r="C603" s="186" t="s">
        <v>471</v>
      </c>
      <c r="D603" s="262">
        <v>5157</v>
      </c>
      <c r="E603" s="208" t="str">
        <f>IF(VLOOKUP($B:$B,'F25 Warehouse Sale Product List'!$A:$F,6,FALSE)="","",VLOOKUP($B:$B,'F25 Warehouse Sale Product List'!$A:$F,6,FALSE))</f>
        <v/>
      </c>
      <c r="F603" s="187"/>
    </row>
    <row r="604" spans="1:6" x14ac:dyDescent="0.25">
      <c r="A604" s="185">
        <v>83001190</v>
      </c>
      <c r="B604" s="189">
        <v>9781546120391</v>
      </c>
      <c r="C604" s="186" t="s">
        <v>1027</v>
      </c>
      <c r="D604" s="262">
        <v>5157</v>
      </c>
      <c r="E604" s="208" t="str">
        <f>IF(VLOOKUP($B:$B,'F25 Warehouse Sale Product List'!$A:$F,6,FALSE)="","",VLOOKUP($B:$B,'F25 Warehouse Sale Product List'!$A:$F,6,FALSE))</f>
        <v/>
      </c>
      <c r="F604" s="187"/>
    </row>
    <row r="605" spans="1:6" x14ac:dyDescent="0.25">
      <c r="A605" s="185">
        <v>3429645</v>
      </c>
      <c r="B605" s="189">
        <v>9781443175395</v>
      </c>
      <c r="C605" s="186" t="s">
        <v>79</v>
      </c>
      <c r="D605" s="262">
        <v>5156</v>
      </c>
      <c r="E605" s="208" t="str">
        <f>IF(VLOOKUP($B:$B,'F25 Warehouse Sale Product List'!$A:$F,6,FALSE)="","",VLOOKUP($B:$B,'F25 Warehouse Sale Product List'!$A:$F,6,FALSE))</f>
        <v/>
      </c>
      <c r="F605" s="187"/>
    </row>
    <row r="606" spans="1:6" x14ac:dyDescent="0.25">
      <c r="A606" s="185">
        <v>33886050</v>
      </c>
      <c r="B606" s="189">
        <v>9781338895070</v>
      </c>
      <c r="C606" s="186" t="s">
        <v>729</v>
      </c>
      <c r="D606" s="262">
        <v>5148</v>
      </c>
      <c r="E606" s="208" t="str">
        <f>IF(VLOOKUP($B:$B,'F25 Warehouse Sale Product List'!$A:$F,6,FALSE)="","",VLOOKUP($B:$B,'F25 Warehouse Sale Product List'!$A:$F,6,FALSE))</f>
        <v/>
      </c>
      <c r="F606" s="187"/>
    </row>
    <row r="607" spans="1:6" x14ac:dyDescent="0.25">
      <c r="A607" s="185">
        <v>95889214</v>
      </c>
      <c r="B607" s="189">
        <v>9781339011325</v>
      </c>
      <c r="C607" s="186" t="s">
        <v>1029</v>
      </c>
      <c r="D607" s="262">
        <v>5148</v>
      </c>
      <c r="E607" s="208" t="str">
        <f>IF(VLOOKUP($B:$B,'F25 Warehouse Sale Product List'!$A:$F,6,FALSE)="","",VLOOKUP($B:$B,'F25 Warehouse Sale Product List'!$A:$F,6,FALSE))</f>
        <v/>
      </c>
      <c r="F607" s="187"/>
    </row>
    <row r="608" spans="1:6" x14ac:dyDescent="0.25">
      <c r="A608" s="185">
        <v>11775166</v>
      </c>
      <c r="B608" s="189">
        <v>9781338878493</v>
      </c>
      <c r="C608" s="186" t="s">
        <v>1030</v>
      </c>
      <c r="D608" s="262">
        <v>5148</v>
      </c>
      <c r="E608" s="208" t="str">
        <f>IF(VLOOKUP($B:$B,'F25 Warehouse Sale Product List'!$A:$F,6,FALSE)="","",VLOOKUP($B:$B,'F25 Warehouse Sale Product List'!$A:$F,6,FALSE))</f>
        <v/>
      </c>
      <c r="F608" s="187"/>
    </row>
    <row r="609" spans="1:6" x14ac:dyDescent="0.25">
      <c r="A609" s="185">
        <v>11335787</v>
      </c>
      <c r="B609" s="189">
        <v>9781339012490</v>
      </c>
      <c r="C609" s="186" t="s">
        <v>583</v>
      </c>
      <c r="D609" s="262">
        <v>5148</v>
      </c>
      <c r="E609" s="208" t="str">
        <f>IF(VLOOKUP($B:$B,'F25 Warehouse Sale Product List'!$A:$F,6,FALSE)="","",VLOOKUP($B:$B,'F25 Warehouse Sale Product List'!$A:$F,6,FALSE))</f>
        <v/>
      </c>
      <c r="F609" s="187"/>
    </row>
    <row r="610" spans="1:6" x14ac:dyDescent="0.25">
      <c r="A610" s="185">
        <v>48392144</v>
      </c>
      <c r="B610" s="189">
        <v>9781604642773</v>
      </c>
      <c r="C610" s="186" t="s">
        <v>1031</v>
      </c>
      <c r="D610" s="262">
        <v>5148</v>
      </c>
      <c r="E610" s="208" t="str">
        <f>IF(VLOOKUP($B:$B,'F25 Warehouse Sale Product List'!$A:$F,6,FALSE)="","",VLOOKUP($B:$B,'F25 Warehouse Sale Product List'!$A:$F,6,FALSE))</f>
        <v/>
      </c>
      <c r="F610" s="187"/>
    </row>
    <row r="611" spans="1:6" x14ac:dyDescent="0.25">
      <c r="A611" s="185">
        <v>74932836</v>
      </c>
      <c r="B611" s="189">
        <v>9781339017464</v>
      </c>
      <c r="C611" s="186" t="s">
        <v>728</v>
      </c>
      <c r="D611" s="262">
        <v>5148</v>
      </c>
      <c r="E611" s="208" t="str">
        <f>IF(VLOOKUP($B:$B,'F25 Warehouse Sale Product List'!$A:$F,6,FALSE)="","",VLOOKUP($B:$B,'F25 Warehouse Sale Product List'!$A:$F,6,FALSE))</f>
        <v/>
      </c>
      <c r="F611" s="187"/>
    </row>
    <row r="612" spans="1:6" x14ac:dyDescent="0.25">
      <c r="A612" s="185">
        <v>80717403</v>
      </c>
      <c r="B612" s="189">
        <v>9781039701816</v>
      </c>
      <c r="C612" s="186" t="s">
        <v>1034</v>
      </c>
      <c r="D612" s="262">
        <v>5147</v>
      </c>
      <c r="E612" s="208" t="str">
        <f>IF(VLOOKUP($B:$B,'F25 Warehouse Sale Product List'!$A:$F,6,FALSE)="","",VLOOKUP($B:$B,'F25 Warehouse Sale Product List'!$A:$F,6,FALSE))</f>
        <v/>
      </c>
      <c r="F612" s="187"/>
    </row>
    <row r="613" spans="1:6" x14ac:dyDescent="0.25">
      <c r="A613" s="185">
        <v>49625861</v>
      </c>
      <c r="B613" s="189">
        <v>9781443197731</v>
      </c>
      <c r="C613" s="186" t="s">
        <v>725</v>
      </c>
      <c r="D613" s="262">
        <v>5147</v>
      </c>
      <c r="E613" s="208" t="str">
        <f>IF(VLOOKUP($B:$B,'F25 Warehouse Sale Product List'!$A:$F,6,FALSE)="","",VLOOKUP($B:$B,'F25 Warehouse Sale Product List'!$A:$F,6,FALSE))</f>
        <v/>
      </c>
      <c r="F613" s="187"/>
    </row>
    <row r="614" spans="1:6" x14ac:dyDescent="0.25">
      <c r="A614" s="185">
        <v>76449832</v>
      </c>
      <c r="B614" s="189">
        <v>9781546119050</v>
      </c>
      <c r="C614" s="186" t="s">
        <v>1032</v>
      </c>
      <c r="D614" s="262">
        <v>5147</v>
      </c>
      <c r="E614" s="208" t="str">
        <f>IF(VLOOKUP($B:$B,'F25 Warehouse Sale Product List'!$A:$F,6,FALSE)="","",VLOOKUP($B:$B,'F25 Warehouse Sale Product List'!$A:$F,6,FALSE))</f>
        <v/>
      </c>
      <c r="F614" s="187"/>
    </row>
    <row r="615" spans="1:6" x14ac:dyDescent="0.25">
      <c r="A615" s="185">
        <v>91809292</v>
      </c>
      <c r="B615" s="189">
        <v>9781339012414</v>
      </c>
      <c r="C615" s="186" t="s">
        <v>724</v>
      </c>
      <c r="D615" s="262">
        <v>5147</v>
      </c>
      <c r="E615" s="208" t="str">
        <f>IF(VLOOKUP($B:$B,'F25 Warehouse Sale Product List'!$A:$F,6,FALSE)="","",VLOOKUP($B:$B,'F25 Warehouse Sale Product List'!$A:$F,6,FALSE))</f>
        <v/>
      </c>
      <c r="F615" s="187"/>
    </row>
    <row r="616" spans="1:6" x14ac:dyDescent="0.25">
      <c r="A616" s="185">
        <v>52385359</v>
      </c>
      <c r="B616" s="189">
        <v>9781338848502</v>
      </c>
      <c r="C616" s="186" t="s">
        <v>588</v>
      </c>
      <c r="D616" s="262">
        <v>5147</v>
      </c>
      <c r="E616" s="208" t="str">
        <f>IF(VLOOKUP($B:$B,'F25 Warehouse Sale Product List'!$A:$F,6,FALSE)="","",VLOOKUP($B:$B,'F25 Warehouse Sale Product List'!$A:$F,6,FALSE))</f>
        <v/>
      </c>
      <c r="F616" s="187"/>
    </row>
    <row r="617" spans="1:6" x14ac:dyDescent="0.25">
      <c r="A617" s="185">
        <v>87644228</v>
      </c>
      <c r="B617" s="189">
        <v>9781546120643</v>
      </c>
      <c r="C617" s="186" t="s">
        <v>1033</v>
      </c>
      <c r="D617" s="262">
        <v>5147</v>
      </c>
      <c r="E617" s="208" t="str">
        <f>IF(VLOOKUP($B:$B,'F25 Warehouse Sale Product List'!$A:$F,6,FALSE)="","",VLOOKUP($B:$B,'F25 Warehouse Sale Product List'!$A:$F,6,FALSE))</f>
        <v/>
      </c>
      <c r="F617" s="187"/>
    </row>
    <row r="618" spans="1:6" x14ac:dyDescent="0.25">
      <c r="A618" s="185">
        <v>37928554</v>
      </c>
      <c r="B618" s="189">
        <v>9781338893373</v>
      </c>
      <c r="C618" s="186" t="s">
        <v>1035</v>
      </c>
      <c r="D618" s="262">
        <v>5147</v>
      </c>
      <c r="E618" s="208" t="str">
        <f>IF(VLOOKUP($B:$B,'F25 Warehouse Sale Product List'!$A:$F,6,FALSE)="","",VLOOKUP($B:$B,'F25 Warehouse Sale Product List'!$A:$F,6,FALSE))</f>
        <v/>
      </c>
      <c r="F618" s="187"/>
    </row>
    <row r="619" spans="1:6" x14ac:dyDescent="0.25">
      <c r="A619" s="185">
        <v>39053148</v>
      </c>
      <c r="B619" s="189">
        <v>9781956403909</v>
      </c>
      <c r="C619" s="186" t="s">
        <v>1036</v>
      </c>
      <c r="D619" s="262">
        <v>5138</v>
      </c>
      <c r="E619" s="208" t="str">
        <f>IF(VLOOKUP($B:$B,'F25 Warehouse Sale Product List'!$A:$F,6,FALSE)="","",VLOOKUP($B:$B,'F25 Warehouse Sale Product List'!$A:$F,6,FALSE))</f>
        <v/>
      </c>
      <c r="F619" s="187"/>
    </row>
    <row r="620" spans="1:6" x14ac:dyDescent="0.25">
      <c r="A620" s="185">
        <v>65485348</v>
      </c>
      <c r="B620" s="189">
        <v>9781546122722</v>
      </c>
      <c r="C620" s="186" t="s">
        <v>1037</v>
      </c>
      <c r="D620" s="262">
        <v>5137</v>
      </c>
      <c r="E620" s="208" t="str">
        <f>IF(VLOOKUP($B:$B,'F25 Warehouse Sale Product List'!$A:$F,6,FALSE)="","",VLOOKUP($B:$B,'F25 Warehouse Sale Product List'!$A:$F,6,FALSE))</f>
        <v/>
      </c>
      <c r="F620" s="187"/>
    </row>
    <row r="621" spans="1:6" x14ac:dyDescent="0.25">
      <c r="A621" s="185">
        <v>56795287</v>
      </c>
      <c r="B621" s="189">
        <v>9781338895100</v>
      </c>
      <c r="C621" s="186" t="s">
        <v>1039</v>
      </c>
      <c r="D621" s="262">
        <v>5127</v>
      </c>
      <c r="E621" s="208" t="str">
        <f>IF(VLOOKUP($B:$B,'F25 Warehouse Sale Product List'!$A:$F,6,FALSE)="","",VLOOKUP($B:$B,'F25 Warehouse Sale Product List'!$A:$F,6,FALSE))</f>
        <v/>
      </c>
      <c r="F621" s="187"/>
    </row>
    <row r="622" spans="1:6" x14ac:dyDescent="0.25">
      <c r="A622" s="185">
        <v>89344456</v>
      </c>
      <c r="B622" s="189">
        <v>9781035425273</v>
      </c>
      <c r="C622" s="186" t="s">
        <v>1038</v>
      </c>
      <c r="D622" s="262">
        <v>5127</v>
      </c>
      <c r="E622" s="208" t="str">
        <f>IF(VLOOKUP($B:$B,'F25 Warehouse Sale Product List'!$A:$F,6,FALSE)="","",VLOOKUP($B:$B,'F25 Warehouse Sale Product List'!$A:$F,6,FALSE))</f>
        <v/>
      </c>
      <c r="F622" s="187"/>
    </row>
    <row r="623" spans="1:6" x14ac:dyDescent="0.25">
      <c r="A623" s="185">
        <v>51529261</v>
      </c>
      <c r="B623" s="189">
        <v>9781039710108</v>
      </c>
      <c r="C623" s="186" t="s">
        <v>1040</v>
      </c>
      <c r="D623" s="262">
        <v>5126</v>
      </c>
      <c r="E623" s="208" t="str">
        <f>IF(VLOOKUP($B:$B,'F25 Warehouse Sale Product List'!$A:$F,6,FALSE)="","",VLOOKUP($B:$B,'F25 Warehouse Sale Product List'!$A:$F,6,FALSE))</f>
        <v/>
      </c>
      <c r="F623" s="187"/>
    </row>
    <row r="624" spans="1:6" x14ac:dyDescent="0.25">
      <c r="A624" s="185">
        <v>89229441</v>
      </c>
      <c r="B624" s="189">
        <v>9781804536513</v>
      </c>
      <c r="C624" s="186" t="s">
        <v>1028</v>
      </c>
      <c r="D624" s="262">
        <v>5117</v>
      </c>
      <c r="E624" s="208" t="str">
        <f>IF(VLOOKUP($B:$B,'F25 Warehouse Sale Product List'!$A:$F,6,FALSE)="","",VLOOKUP($B:$B,'F25 Warehouse Sale Product List'!$A:$F,6,FALSE))</f>
        <v/>
      </c>
      <c r="F624" s="187"/>
    </row>
    <row r="625" spans="1:6" x14ac:dyDescent="0.25">
      <c r="A625" s="185">
        <v>19829713</v>
      </c>
      <c r="B625" s="189">
        <v>9781546175575</v>
      </c>
      <c r="C625" s="186" t="s">
        <v>1041</v>
      </c>
      <c r="D625" s="262">
        <v>5117</v>
      </c>
      <c r="E625" s="208" t="str">
        <f>IF(VLOOKUP($B:$B,'F25 Warehouse Sale Product List'!$A:$F,6,FALSE)="","",VLOOKUP($B:$B,'F25 Warehouse Sale Product List'!$A:$F,6,FALSE))</f>
        <v/>
      </c>
      <c r="F625" s="187"/>
    </row>
    <row r="626" spans="1:6" x14ac:dyDescent="0.25">
      <c r="A626" s="185">
        <v>91993536</v>
      </c>
      <c r="B626" s="189">
        <v>9781338858754</v>
      </c>
      <c r="C626" s="186" t="s">
        <v>1042</v>
      </c>
      <c r="D626" s="262">
        <v>5108</v>
      </c>
      <c r="E626" s="208" t="str">
        <f>IF(VLOOKUP($B:$B,'F25 Warehouse Sale Product List'!$A:$F,6,FALSE)="","",VLOOKUP($B:$B,'F25 Warehouse Sale Product List'!$A:$F,6,FALSE))</f>
        <v/>
      </c>
      <c r="F626" s="187"/>
    </row>
    <row r="627" spans="1:6" x14ac:dyDescent="0.25">
      <c r="A627" s="185">
        <v>98354965</v>
      </c>
      <c r="B627" s="189">
        <v>9781338858716</v>
      </c>
      <c r="C627" s="186" t="s">
        <v>1043</v>
      </c>
      <c r="D627" s="262">
        <v>5108</v>
      </c>
      <c r="E627" s="208" t="str">
        <f>IF(VLOOKUP($B:$B,'F25 Warehouse Sale Product List'!$A:$F,6,FALSE)="","",VLOOKUP($B:$B,'F25 Warehouse Sale Product List'!$A:$F,6,FALSE))</f>
        <v/>
      </c>
      <c r="F627" s="187"/>
    </row>
    <row r="628" spans="1:6" x14ac:dyDescent="0.25">
      <c r="A628" s="185">
        <v>43570146</v>
      </c>
      <c r="B628" s="189">
        <v>9781339032245</v>
      </c>
      <c r="C628" s="186" t="s">
        <v>1048</v>
      </c>
      <c r="D628" s="262">
        <v>5098</v>
      </c>
      <c r="E628" s="208" t="str">
        <f>IF(VLOOKUP($B:$B,'F25 Warehouse Sale Product List'!$A:$F,6,FALSE)="","",VLOOKUP($B:$B,'F25 Warehouse Sale Product List'!$A:$F,6,FALSE))</f>
        <v/>
      </c>
      <c r="F628" s="187"/>
    </row>
    <row r="629" spans="1:6" x14ac:dyDescent="0.25">
      <c r="A629" s="185">
        <v>63393843</v>
      </c>
      <c r="B629" s="189">
        <v>9781546122678</v>
      </c>
      <c r="C629" s="186" t="s">
        <v>718</v>
      </c>
      <c r="D629" s="262">
        <v>5098</v>
      </c>
      <c r="E629" s="208" t="str">
        <f>IF(VLOOKUP($B:$B,'F25 Warehouse Sale Product List'!$A:$F,6,FALSE)="","",VLOOKUP($B:$B,'F25 Warehouse Sale Product List'!$A:$F,6,FALSE))</f>
        <v/>
      </c>
      <c r="F629" s="187"/>
    </row>
    <row r="630" spans="1:6" x14ac:dyDescent="0.25">
      <c r="A630" s="185">
        <v>11024078</v>
      </c>
      <c r="B630" s="189">
        <v>9781338866162</v>
      </c>
      <c r="C630" s="186" t="s">
        <v>1049</v>
      </c>
      <c r="D630" s="262">
        <v>5098</v>
      </c>
      <c r="E630" s="208" t="str">
        <f>IF(VLOOKUP($B:$B,'F25 Warehouse Sale Product List'!$A:$F,6,FALSE)="","",VLOOKUP($B:$B,'F25 Warehouse Sale Product List'!$A:$F,6,FALSE))</f>
        <v/>
      </c>
      <c r="F630" s="187"/>
    </row>
    <row r="631" spans="1:6" x14ac:dyDescent="0.25">
      <c r="A631" s="185">
        <v>83798340</v>
      </c>
      <c r="B631" s="189">
        <v>9781339011066</v>
      </c>
      <c r="C631" s="186" t="s">
        <v>720</v>
      </c>
      <c r="D631" s="262">
        <v>5098</v>
      </c>
      <c r="E631" s="208" t="str">
        <f>IF(VLOOKUP($B:$B,'F25 Warehouse Sale Product List'!$A:$F,6,FALSE)="","",VLOOKUP($B:$B,'F25 Warehouse Sale Product List'!$A:$F,6,FALSE))</f>
        <v/>
      </c>
      <c r="F631" s="187"/>
    </row>
    <row r="632" spans="1:6" x14ac:dyDescent="0.25">
      <c r="A632" s="185">
        <v>38794752</v>
      </c>
      <c r="B632" s="189">
        <v>9781546137665</v>
      </c>
      <c r="C632" s="186" t="s">
        <v>1047</v>
      </c>
      <c r="D632" s="262">
        <v>5098</v>
      </c>
      <c r="E632" s="208" t="str">
        <f>IF(VLOOKUP($B:$B,'F25 Warehouse Sale Product List'!$A:$F,6,FALSE)="","",VLOOKUP($B:$B,'F25 Warehouse Sale Product List'!$A:$F,6,FALSE))</f>
        <v/>
      </c>
      <c r="F632" s="187"/>
    </row>
    <row r="633" spans="1:6" x14ac:dyDescent="0.25">
      <c r="A633" s="185">
        <v>22929578</v>
      </c>
      <c r="B633" s="189" t="s">
        <v>1045</v>
      </c>
      <c r="C633" s="186" t="s">
        <v>1044</v>
      </c>
      <c r="D633" s="262">
        <v>5098</v>
      </c>
      <c r="E633" s="208" t="str">
        <f>IF(VLOOKUP($B:$B,'F25 Warehouse Sale Product List'!$A:$F,6,FALSE)="","",VLOOKUP($B:$B,'F25 Warehouse Sale Product List'!$A:$F,6,FALSE))</f>
        <v/>
      </c>
      <c r="F633" s="187"/>
    </row>
    <row r="634" spans="1:6" x14ac:dyDescent="0.25">
      <c r="A634" s="185">
        <v>14726028</v>
      </c>
      <c r="B634" s="189">
        <v>9781546122715</v>
      </c>
      <c r="C634" s="186" t="s">
        <v>1046</v>
      </c>
      <c r="D634" s="262">
        <v>5098</v>
      </c>
      <c r="E634" s="208" t="str">
        <f>IF(VLOOKUP($B:$B,'F25 Warehouse Sale Product List'!$A:$F,6,FALSE)="","",VLOOKUP($B:$B,'F25 Warehouse Sale Product List'!$A:$F,6,FALSE))</f>
        <v/>
      </c>
      <c r="F634" s="187"/>
    </row>
    <row r="635" spans="1:6" x14ac:dyDescent="0.25">
      <c r="A635" s="185">
        <v>71928509</v>
      </c>
      <c r="B635" s="189">
        <v>9781339000312</v>
      </c>
      <c r="C635" s="186" t="s">
        <v>542</v>
      </c>
      <c r="D635" s="262">
        <v>5097</v>
      </c>
      <c r="E635" s="208" t="str">
        <f>IF(VLOOKUP($B:$B,'F25 Warehouse Sale Product List'!$A:$F,6,FALSE)="","",VLOOKUP($B:$B,'F25 Warehouse Sale Product List'!$A:$F,6,FALSE))</f>
        <v/>
      </c>
      <c r="F635" s="187"/>
    </row>
    <row r="636" spans="1:6" x14ac:dyDescent="0.25">
      <c r="A636" s="185">
        <v>45687806</v>
      </c>
      <c r="B636" s="189">
        <v>9781534482005</v>
      </c>
      <c r="C636" s="186" t="s">
        <v>86</v>
      </c>
      <c r="D636" s="262">
        <v>5097</v>
      </c>
      <c r="E636" s="208" t="str">
        <f>IF(VLOOKUP($B:$B,'F25 Warehouse Sale Product List'!$A:$F,6,FALSE)="","",VLOOKUP($B:$B,'F25 Warehouse Sale Product List'!$A:$F,6,FALSE))</f>
        <v/>
      </c>
      <c r="F636" s="187"/>
    </row>
    <row r="637" spans="1:6" x14ac:dyDescent="0.25">
      <c r="A637" s="185">
        <v>16854103</v>
      </c>
      <c r="B637" s="189">
        <v>9781338858785</v>
      </c>
      <c r="C637" s="186" t="s">
        <v>1053</v>
      </c>
      <c r="D637" s="262">
        <v>5097</v>
      </c>
      <c r="E637" s="208" t="str">
        <f>IF(VLOOKUP($B:$B,'F25 Warehouse Sale Product List'!$A:$F,6,FALSE)="","",VLOOKUP($B:$B,'F25 Warehouse Sale Product List'!$A:$F,6,FALSE))</f>
        <v/>
      </c>
      <c r="F637" s="187"/>
    </row>
    <row r="638" spans="1:6" x14ac:dyDescent="0.25">
      <c r="A638" s="185">
        <v>63987760</v>
      </c>
      <c r="B638" s="189">
        <v>9781665926355</v>
      </c>
      <c r="C638" s="186" t="s">
        <v>328</v>
      </c>
      <c r="D638" s="262">
        <v>5097</v>
      </c>
      <c r="E638" s="208" t="str">
        <f>IF(VLOOKUP($B:$B,'F25 Warehouse Sale Product List'!$A:$F,6,FALSE)="","",VLOOKUP($B:$B,'F25 Warehouse Sale Product List'!$A:$F,6,FALSE))</f>
        <v/>
      </c>
      <c r="F638" s="187"/>
    </row>
    <row r="639" spans="1:6" x14ac:dyDescent="0.25">
      <c r="A639" s="185">
        <v>66106636</v>
      </c>
      <c r="B639" s="189">
        <v>9781546109938</v>
      </c>
      <c r="C639" s="186" t="s">
        <v>1050</v>
      </c>
      <c r="D639" s="262">
        <v>5097</v>
      </c>
      <c r="E639" s="208" t="str">
        <f>IF(VLOOKUP($B:$B,'F25 Warehouse Sale Product List'!$A:$F,6,FALSE)="","",VLOOKUP($B:$B,'F25 Warehouse Sale Product List'!$A:$F,6,FALSE))</f>
        <v/>
      </c>
      <c r="F639" s="187"/>
    </row>
    <row r="640" spans="1:6" x14ac:dyDescent="0.25">
      <c r="A640" s="185">
        <v>25452297</v>
      </c>
      <c r="B640" s="189">
        <v>9781039709560</v>
      </c>
      <c r="C640" s="186" t="s">
        <v>1051</v>
      </c>
      <c r="D640" s="262">
        <v>5097</v>
      </c>
      <c r="E640" s="208" t="str">
        <f>IF(VLOOKUP($B:$B,'F25 Warehouse Sale Product List'!$A:$F,6,FALSE)="","",VLOOKUP($B:$B,'F25 Warehouse Sale Product List'!$A:$F,6,FALSE))</f>
        <v/>
      </c>
      <c r="F640" s="187"/>
    </row>
    <row r="641" spans="1:6" x14ac:dyDescent="0.25">
      <c r="A641" s="185">
        <v>17211266</v>
      </c>
      <c r="B641" s="189">
        <v>9781804536421</v>
      </c>
      <c r="C641" s="186" t="s">
        <v>1054</v>
      </c>
      <c r="D641" s="262">
        <v>5097</v>
      </c>
      <c r="E641" s="208" t="str">
        <f>IF(VLOOKUP($B:$B,'F25 Warehouse Sale Product List'!$A:$F,6,FALSE)="","",VLOOKUP($B:$B,'F25 Warehouse Sale Product List'!$A:$F,6,FALSE))</f>
        <v/>
      </c>
      <c r="F641" s="187"/>
    </row>
    <row r="642" spans="1:6" x14ac:dyDescent="0.25">
      <c r="A642" s="185">
        <v>73122152</v>
      </c>
      <c r="B642" s="189">
        <v>9780744065190</v>
      </c>
      <c r="C642" s="186" t="s">
        <v>229</v>
      </c>
      <c r="D642" s="262">
        <v>5097</v>
      </c>
      <c r="E642" s="208" t="str">
        <f>IF(VLOOKUP($B:$B,'F25 Warehouse Sale Product List'!$A:$F,6,FALSE)="","",VLOOKUP($B:$B,'F25 Warehouse Sale Product List'!$A:$F,6,FALSE))</f>
        <v/>
      </c>
      <c r="F642" s="187"/>
    </row>
    <row r="643" spans="1:6" x14ac:dyDescent="0.25">
      <c r="A643" s="185">
        <v>22905000</v>
      </c>
      <c r="B643" s="189">
        <v>9781536234794</v>
      </c>
      <c r="C643" s="186" t="s">
        <v>454</v>
      </c>
      <c r="D643" s="262">
        <v>5097</v>
      </c>
      <c r="E643" s="208" t="str">
        <f>IF(VLOOKUP($B:$B,'F25 Warehouse Sale Product List'!$A:$F,6,FALSE)="","",VLOOKUP($B:$B,'F25 Warehouse Sale Product List'!$A:$F,6,FALSE))</f>
        <v/>
      </c>
      <c r="F643" s="187"/>
    </row>
    <row r="644" spans="1:6" x14ac:dyDescent="0.25">
      <c r="A644" s="185">
        <v>16793942</v>
      </c>
      <c r="B644" s="189">
        <v>9781039701748</v>
      </c>
      <c r="C644" s="186" t="s">
        <v>736</v>
      </c>
      <c r="D644" s="262">
        <v>5078</v>
      </c>
      <c r="E644" s="208" t="str">
        <f>IF(VLOOKUP($B:$B,'F25 Warehouse Sale Product List'!$A:$F,6,FALSE)="","",VLOOKUP($B:$B,'F25 Warehouse Sale Product List'!$A:$F,6,FALSE))</f>
        <v/>
      </c>
      <c r="F644" s="187"/>
    </row>
    <row r="645" spans="1:6" x14ac:dyDescent="0.25">
      <c r="A645" s="185">
        <v>47985687</v>
      </c>
      <c r="B645" s="189">
        <v>9780316565509</v>
      </c>
      <c r="C645" s="186" t="s">
        <v>657</v>
      </c>
      <c r="D645" s="262">
        <v>5078</v>
      </c>
      <c r="E645" s="208" t="str">
        <f>IF(VLOOKUP($B:$B,'F25 Warehouse Sale Product List'!$A:$F,6,FALSE)="","",VLOOKUP($B:$B,'F25 Warehouse Sale Product List'!$A:$F,6,FALSE))</f>
        <v/>
      </c>
      <c r="F645" s="187"/>
    </row>
    <row r="646" spans="1:6" x14ac:dyDescent="0.25">
      <c r="A646" s="185">
        <v>62194151</v>
      </c>
      <c r="B646" s="189">
        <v>9781338801910</v>
      </c>
      <c r="C646" s="186" t="s">
        <v>1360</v>
      </c>
      <c r="D646" s="262">
        <v>5077</v>
      </c>
      <c r="E646" s="208" t="str">
        <f>IF(VLOOKUP($B:$B,'F25 Warehouse Sale Product List'!$A:$F,6,FALSE)="","",VLOOKUP($B:$B,'F25 Warehouse Sale Product List'!$A:$F,6,FALSE))</f>
        <v/>
      </c>
      <c r="F646" s="187"/>
    </row>
    <row r="647" spans="1:6" x14ac:dyDescent="0.25">
      <c r="A647" s="185">
        <v>3609586</v>
      </c>
      <c r="B647" s="189">
        <v>9781338680454</v>
      </c>
      <c r="C647" s="186" t="s">
        <v>1359</v>
      </c>
      <c r="D647" s="262">
        <v>5077</v>
      </c>
      <c r="E647" s="208" t="str">
        <f>IF(VLOOKUP($B:$B,'F25 Warehouse Sale Product List'!$A:$F,6,FALSE)="","",VLOOKUP($B:$B,'F25 Warehouse Sale Product List'!$A:$F,6,FALSE))</f>
        <v/>
      </c>
      <c r="F647" s="187"/>
    </row>
    <row r="648" spans="1:6" x14ac:dyDescent="0.25">
      <c r="A648" s="185">
        <v>49987095</v>
      </c>
      <c r="B648" s="189">
        <v>9781338741049</v>
      </c>
      <c r="C648" s="186" t="s">
        <v>1057</v>
      </c>
      <c r="D648" s="262">
        <v>5077</v>
      </c>
      <c r="E648" s="208" t="str">
        <f>IF(VLOOKUP($B:$B,'F25 Warehouse Sale Product List'!$A:$F,6,FALSE)="","",VLOOKUP($B:$B,'F25 Warehouse Sale Product List'!$A:$F,6,FALSE))</f>
        <v/>
      </c>
      <c r="F648" s="187"/>
    </row>
    <row r="649" spans="1:6" x14ac:dyDescent="0.25">
      <c r="A649" s="185">
        <v>14388405</v>
      </c>
      <c r="B649" s="189">
        <v>9781338741056</v>
      </c>
      <c r="C649" s="186" t="s">
        <v>1056</v>
      </c>
      <c r="D649" s="262">
        <v>5077</v>
      </c>
      <c r="E649" s="208" t="str">
        <f>IF(VLOOKUP($B:$B,'F25 Warehouse Sale Product List'!$A:$F,6,FALSE)="","",VLOOKUP($B:$B,'F25 Warehouse Sale Product List'!$A:$F,6,FALSE))</f>
        <v/>
      </c>
      <c r="F649" s="187"/>
    </row>
    <row r="650" spans="1:6" x14ac:dyDescent="0.25">
      <c r="A650" s="185">
        <v>83590811</v>
      </c>
      <c r="B650" s="189">
        <v>9781338741063</v>
      </c>
      <c r="C650" s="186" t="s">
        <v>1055</v>
      </c>
      <c r="D650" s="262">
        <v>5077</v>
      </c>
      <c r="E650" s="208" t="str">
        <f>IF(VLOOKUP($B:$B,'F25 Warehouse Sale Product List'!$A:$F,6,FALSE)="","",VLOOKUP($B:$B,'F25 Warehouse Sale Product List'!$A:$F,6,FALSE))</f>
        <v/>
      </c>
      <c r="F650" s="187"/>
    </row>
    <row r="651" spans="1:6" x14ac:dyDescent="0.25">
      <c r="A651" s="185">
        <v>61153147</v>
      </c>
      <c r="B651" s="189">
        <v>9781339019833</v>
      </c>
      <c r="C651" s="186" t="s">
        <v>668</v>
      </c>
      <c r="D651" s="262">
        <v>5048</v>
      </c>
      <c r="E651" s="208" t="str">
        <f>IF(VLOOKUP($B:$B,'F25 Warehouse Sale Product List'!$A:$F,6,FALSE)="","",VLOOKUP($B:$B,'F25 Warehouse Sale Product List'!$A:$F,6,FALSE))</f>
        <v/>
      </c>
      <c r="F651" s="187"/>
    </row>
    <row r="652" spans="1:6" x14ac:dyDescent="0.25">
      <c r="A652" s="185">
        <v>94346634</v>
      </c>
      <c r="B652" s="189">
        <v>9781339053769</v>
      </c>
      <c r="C652" s="186" t="s">
        <v>711</v>
      </c>
      <c r="D652" s="262">
        <v>5048</v>
      </c>
      <c r="E652" s="208" t="str">
        <f>IF(VLOOKUP($B:$B,'F25 Warehouse Sale Product List'!$A:$F,6,FALSE)="","",VLOOKUP($B:$B,'F25 Warehouse Sale Product List'!$A:$F,6,FALSE))</f>
        <v/>
      </c>
      <c r="F652" s="187"/>
    </row>
    <row r="653" spans="1:6" x14ac:dyDescent="0.25">
      <c r="A653" s="185">
        <v>35046221</v>
      </c>
      <c r="B653" s="189">
        <v>9781338857887</v>
      </c>
      <c r="C653" s="186" t="s">
        <v>560</v>
      </c>
      <c r="D653" s="262">
        <v>5048</v>
      </c>
      <c r="E653" s="208" t="str">
        <f>IF(VLOOKUP($B:$B,'F25 Warehouse Sale Product List'!$A:$F,6,FALSE)="","",VLOOKUP($B:$B,'F25 Warehouse Sale Product List'!$A:$F,6,FALSE))</f>
        <v/>
      </c>
      <c r="F653" s="187"/>
    </row>
    <row r="654" spans="1:6" x14ac:dyDescent="0.25">
      <c r="A654" s="185">
        <v>50875421</v>
      </c>
      <c r="B654" s="189">
        <v>9781338893182</v>
      </c>
      <c r="C654" s="186" t="s">
        <v>561</v>
      </c>
      <c r="D654" s="262">
        <v>5048</v>
      </c>
      <c r="E654" s="208" t="str">
        <f>IF(VLOOKUP($B:$B,'F25 Warehouse Sale Product List'!$A:$F,6,FALSE)="","",VLOOKUP($B:$B,'F25 Warehouse Sale Product List'!$A:$F,6,FALSE))</f>
        <v/>
      </c>
      <c r="F654" s="187"/>
    </row>
    <row r="655" spans="1:6" x14ac:dyDescent="0.25">
      <c r="A655" s="185">
        <v>53059739</v>
      </c>
      <c r="B655" s="189">
        <v>9781546103318</v>
      </c>
      <c r="C655" s="186" t="s">
        <v>1059</v>
      </c>
      <c r="D655" s="262">
        <v>5048</v>
      </c>
      <c r="E655" s="208" t="str">
        <f>IF(VLOOKUP($B:$B,'F25 Warehouse Sale Product List'!$A:$F,6,FALSE)="","",VLOOKUP($B:$B,'F25 Warehouse Sale Product List'!$A:$F,6,FALSE))</f>
        <v/>
      </c>
      <c r="F655" s="187"/>
    </row>
    <row r="656" spans="1:6" x14ac:dyDescent="0.25">
      <c r="A656" s="185">
        <v>30535039</v>
      </c>
      <c r="B656" s="189">
        <v>9781338883077</v>
      </c>
      <c r="C656" s="186" t="s">
        <v>1058</v>
      </c>
      <c r="D656" s="262">
        <v>5048</v>
      </c>
      <c r="E656" s="208" t="str">
        <f>IF(VLOOKUP($B:$B,'F25 Warehouse Sale Product List'!$A:$F,6,FALSE)="","",VLOOKUP($B:$B,'F25 Warehouse Sale Product List'!$A:$F,6,FALSE))</f>
        <v/>
      </c>
      <c r="F656" s="187"/>
    </row>
    <row r="657" spans="1:6" x14ac:dyDescent="0.25">
      <c r="A657" s="185">
        <v>50946713</v>
      </c>
      <c r="B657" s="189">
        <v>9781338865578</v>
      </c>
      <c r="C657" s="186" t="s">
        <v>545</v>
      </c>
      <c r="D657" s="262">
        <v>5047</v>
      </c>
      <c r="E657" s="208" t="str">
        <f>IF(VLOOKUP($B:$B,'F25 Warehouse Sale Product List'!$A:$F,6,FALSE)="","",VLOOKUP($B:$B,'F25 Warehouse Sale Product List'!$A:$F,6,FALSE))</f>
        <v/>
      </c>
      <c r="F657" s="187"/>
    </row>
    <row r="658" spans="1:6" x14ac:dyDescent="0.25">
      <c r="A658" s="185">
        <v>10934861</v>
      </c>
      <c r="B658" s="189">
        <v>9781339043333</v>
      </c>
      <c r="C658" s="186" t="s">
        <v>624</v>
      </c>
      <c r="D658" s="262">
        <v>5047</v>
      </c>
      <c r="E658" s="208" t="str">
        <f>IF(VLOOKUP($B:$B,'F25 Warehouse Sale Product List'!$A:$F,6,FALSE)="","",VLOOKUP($B:$B,'F25 Warehouse Sale Product List'!$A:$F,6,FALSE))</f>
        <v/>
      </c>
      <c r="F658" s="187"/>
    </row>
    <row r="659" spans="1:6" x14ac:dyDescent="0.25">
      <c r="A659" s="185">
        <v>10350536</v>
      </c>
      <c r="B659" s="189">
        <v>9781338877601</v>
      </c>
      <c r="C659" s="186" t="s">
        <v>1061</v>
      </c>
      <c r="D659" s="262">
        <v>5047</v>
      </c>
      <c r="E659" s="208" t="str">
        <f>IF(VLOOKUP($B:$B,'F25 Warehouse Sale Product List'!$A:$F,6,FALSE)="","",VLOOKUP($B:$B,'F25 Warehouse Sale Product List'!$A:$F,6,FALSE))</f>
        <v/>
      </c>
      <c r="F659" s="187"/>
    </row>
    <row r="660" spans="1:6" x14ac:dyDescent="0.25">
      <c r="A660" s="185">
        <v>53481566</v>
      </c>
      <c r="B660" s="189">
        <v>9781338756425</v>
      </c>
      <c r="C660" s="186" t="s">
        <v>710</v>
      </c>
      <c r="D660" s="262">
        <v>5047</v>
      </c>
      <c r="E660" s="208" t="str">
        <f>IF(VLOOKUP($B:$B,'F25 Warehouse Sale Product List'!$A:$F,6,FALSE)="","",VLOOKUP($B:$B,'F25 Warehouse Sale Product List'!$A:$F,6,FALSE))</f>
        <v/>
      </c>
      <c r="F660" s="187"/>
    </row>
    <row r="661" spans="1:6" x14ac:dyDescent="0.25">
      <c r="A661" s="185">
        <v>60559802</v>
      </c>
      <c r="B661" s="189">
        <v>9781338859164</v>
      </c>
      <c r="C661" s="186" t="s">
        <v>708</v>
      </c>
      <c r="D661" s="262">
        <v>5047</v>
      </c>
      <c r="E661" s="208" t="str">
        <f>IF(VLOOKUP($B:$B,'F25 Warehouse Sale Product List'!$A:$F,6,FALSE)="","",VLOOKUP($B:$B,'F25 Warehouse Sale Product List'!$A:$F,6,FALSE))</f>
        <v/>
      </c>
      <c r="F661" s="187"/>
    </row>
    <row r="662" spans="1:6" x14ac:dyDescent="0.25">
      <c r="A662" s="185">
        <v>72867930</v>
      </c>
      <c r="B662" s="189">
        <v>9781338859171</v>
      </c>
      <c r="C662" s="186" t="s">
        <v>709</v>
      </c>
      <c r="D662" s="262">
        <v>5047</v>
      </c>
      <c r="E662" s="208" t="str">
        <f>IF(VLOOKUP($B:$B,'F25 Warehouse Sale Product List'!$A:$F,6,FALSE)="","",VLOOKUP($B:$B,'F25 Warehouse Sale Product List'!$A:$F,6,FALSE))</f>
        <v/>
      </c>
      <c r="F662" s="187"/>
    </row>
    <row r="663" spans="1:6" x14ac:dyDescent="0.25">
      <c r="A663" s="185">
        <v>72877004</v>
      </c>
      <c r="B663" s="189">
        <v>9781546114635</v>
      </c>
      <c r="C663" s="186" t="s">
        <v>1060</v>
      </c>
      <c r="D663" s="262">
        <v>5047</v>
      </c>
      <c r="E663" s="208" t="str">
        <f>IF(VLOOKUP($B:$B,'F25 Warehouse Sale Product List'!$A:$F,6,FALSE)="","",VLOOKUP($B:$B,'F25 Warehouse Sale Product List'!$A:$F,6,FALSE))</f>
        <v/>
      </c>
      <c r="F663" s="187"/>
    </row>
    <row r="664" spans="1:6" x14ac:dyDescent="0.25">
      <c r="A664" s="185">
        <v>18401815</v>
      </c>
      <c r="B664" s="189">
        <v>9781338894981</v>
      </c>
      <c r="C664" s="186" t="s">
        <v>705</v>
      </c>
      <c r="D664" s="262">
        <v>5038</v>
      </c>
      <c r="E664" s="208" t="str">
        <f>IF(VLOOKUP($B:$B,'F25 Warehouse Sale Product List'!$A:$F,6,FALSE)="","",VLOOKUP($B:$B,'F25 Warehouse Sale Product List'!$A:$F,6,FALSE))</f>
        <v/>
      </c>
      <c r="F664" s="187"/>
    </row>
    <row r="665" spans="1:6" x14ac:dyDescent="0.25">
      <c r="A665" s="185">
        <v>52083843</v>
      </c>
      <c r="B665" s="189">
        <v>9781338799811</v>
      </c>
      <c r="C665" s="186" t="s">
        <v>707</v>
      </c>
      <c r="D665" s="262">
        <v>5038</v>
      </c>
      <c r="E665" s="208" t="str">
        <f>IF(VLOOKUP($B:$B,'F25 Warehouse Sale Product List'!$A:$F,6,FALSE)="","",VLOOKUP($B:$B,'F25 Warehouse Sale Product List'!$A:$F,6,FALSE))</f>
        <v/>
      </c>
      <c r="F665" s="187"/>
    </row>
    <row r="666" spans="1:6" x14ac:dyDescent="0.25">
      <c r="A666" s="185">
        <v>29787661</v>
      </c>
      <c r="B666" s="189">
        <v>9781338777000</v>
      </c>
      <c r="C666" s="186" t="s">
        <v>703</v>
      </c>
      <c r="D666" s="262">
        <v>5038</v>
      </c>
      <c r="E666" s="208" t="str">
        <f>IF(VLOOKUP($B:$B,'F25 Warehouse Sale Product List'!$A:$F,6,FALSE)="","",VLOOKUP($B:$B,'F25 Warehouse Sale Product List'!$A:$F,6,FALSE))</f>
        <v/>
      </c>
      <c r="F666" s="187"/>
    </row>
    <row r="667" spans="1:6" x14ac:dyDescent="0.25">
      <c r="A667" s="185">
        <v>16975400</v>
      </c>
      <c r="B667" s="189">
        <v>9781338848021</v>
      </c>
      <c r="C667" s="186" t="s">
        <v>760</v>
      </c>
      <c r="D667" s="262">
        <v>5038</v>
      </c>
      <c r="E667" s="208" t="str">
        <f>IF(VLOOKUP($B:$B,'F25 Warehouse Sale Product List'!$A:$F,6,FALSE)="","",VLOOKUP($B:$B,'F25 Warehouse Sale Product List'!$A:$F,6,FALSE))</f>
        <v/>
      </c>
      <c r="F667" s="187"/>
    </row>
    <row r="668" spans="1:6" x14ac:dyDescent="0.25">
      <c r="A668" s="185">
        <v>30843647</v>
      </c>
      <c r="B668" s="189">
        <v>9781338843286</v>
      </c>
      <c r="C668" s="186" t="s">
        <v>706</v>
      </c>
      <c r="D668" s="262">
        <v>5038</v>
      </c>
      <c r="E668" s="208" t="str">
        <f>IF(VLOOKUP($B:$B,'F25 Warehouse Sale Product List'!$A:$F,6,FALSE)="","",VLOOKUP($B:$B,'F25 Warehouse Sale Product List'!$A:$F,6,FALSE))</f>
        <v/>
      </c>
      <c r="F668" s="187"/>
    </row>
    <row r="669" spans="1:6" x14ac:dyDescent="0.25">
      <c r="A669" s="185">
        <v>25065588</v>
      </c>
      <c r="B669" s="189">
        <v>9781339022338</v>
      </c>
      <c r="C669" s="186" t="s">
        <v>714</v>
      </c>
      <c r="D669" s="262">
        <v>5037</v>
      </c>
      <c r="E669" s="208" t="str">
        <f>IF(VLOOKUP($B:$B,'F25 Warehouse Sale Product List'!$A:$F,6,FALSE)="","",VLOOKUP($B:$B,'F25 Warehouse Sale Product List'!$A:$F,6,FALSE))</f>
        <v/>
      </c>
      <c r="F669" s="187"/>
    </row>
    <row r="670" spans="1:6" x14ac:dyDescent="0.25">
      <c r="A670" s="185">
        <v>11245276</v>
      </c>
      <c r="B670" s="189">
        <v>9781339032603</v>
      </c>
      <c r="C670" s="186" t="s">
        <v>758</v>
      </c>
      <c r="D670" s="262">
        <v>5037</v>
      </c>
      <c r="E670" s="208" t="str">
        <f>IF(VLOOKUP($B:$B,'F25 Warehouse Sale Product List'!$A:$F,6,FALSE)="","",VLOOKUP($B:$B,'F25 Warehouse Sale Product List'!$A:$F,6,FALSE))</f>
        <v/>
      </c>
      <c r="F670" s="187"/>
    </row>
    <row r="671" spans="1:6" x14ac:dyDescent="0.25">
      <c r="A671" s="185">
        <v>33689736</v>
      </c>
      <c r="B671" s="189">
        <v>9781443190268</v>
      </c>
      <c r="C671" s="186" t="s">
        <v>713</v>
      </c>
      <c r="D671" s="262">
        <v>5037</v>
      </c>
      <c r="E671" s="208" t="str">
        <f>IF(VLOOKUP($B:$B,'F25 Warehouse Sale Product List'!$A:$F,6,FALSE)="","",VLOOKUP($B:$B,'F25 Warehouse Sale Product List'!$A:$F,6,FALSE))</f>
        <v/>
      </c>
      <c r="F671" s="187"/>
    </row>
    <row r="672" spans="1:6" x14ac:dyDescent="0.25">
      <c r="A672" s="185">
        <v>67692495</v>
      </c>
      <c r="B672" s="189">
        <v>9781368094368</v>
      </c>
      <c r="C672" s="186" t="s">
        <v>1063</v>
      </c>
      <c r="D672" s="262">
        <v>5037</v>
      </c>
      <c r="E672" s="208" t="str">
        <f>IF(VLOOKUP($B:$B,'F25 Warehouse Sale Product List'!$A:$F,6,FALSE)="","",VLOOKUP($B:$B,'F25 Warehouse Sale Product List'!$A:$F,6,FALSE))</f>
        <v/>
      </c>
      <c r="F672" s="187"/>
    </row>
    <row r="673" spans="1:6" x14ac:dyDescent="0.25">
      <c r="A673" s="185">
        <v>22554307</v>
      </c>
      <c r="B673" s="189">
        <v>9780593709573</v>
      </c>
      <c r="C673" s="186" t="s">
        <v>748</v>
      </c>
      <c r="D673" s="262">
        <v>5037</v>
      </c>
      <c r="E673" s="208" t="str">
        <f>IF(VLOOKUP($B:$B,'F25 Warehouse Sale Product List'!$A:$F,6,FALSE)="","",VLOOKUP($B:$B,'F25 Warehouse Sale Product List'!$A:$F,6,FALSE))</f>
        <v/>
      </c>
      <c r="F673" s="187"/>
    </row>
    <row r="674" spans="1:6" x14ac:dyDescent="0.25">
      <c r="A674" s="185">
        <v>28974502</v>
      </c>
      <c r="B674" s="189">
        <v>9780063096073</v>
      </c>
      <c r="C674" s="186" t="s">
        <v>751</v>
      </c>
      <c r="D674" s="262">
        <v>5037</v>
      </c>
      <c r="E674" s="208" t="str">
        <f>IF(VLOOKUP($B:$B,'F25 Warehouse Sale Product List'!$A:$F,6,FALSE)="","",VLOOKUP($B:$B,'F25 Warehouse Sale Product List'!$A:$F,6,FALSE))</f>
        <v/>
      </c>
      <c r="F674" s="187"/>
    </row>
    <row r="675" spans="1:6" x14ac:dyDescent="0.25">
      <c r="A675" s="185">
        <v>3569029</v>
      </c>
      <c r="B675" s="189">
        <v>9780993869495</v>
      </c>
      <c r="C675" s="186" t="s">
        <v>1062</v>
      </c>
      <c r="D675" s="262">
        <v>5037</v>
      </c>
      <c r="E675" s="208" t="str">
        <f>IF(VLOOKUP($B:$B,'F25 Warehouse Sale Product List'!$A:$F,6,FALSE)="","",VLOOKUP($B:$B,'F25 Warehouse Sale Product List'!$A:$F,6,FALSE))</f>
        <v/>
      </c>
      <c r="F675" s="187"/>
    </row>
    <row r="676" spans="1:6" x14ac:dyDescent="0.25">
      <c r="A676" s="185">
        <v>87643755</v>
      </c>
      <c r="B676" s="189">
        <v>9781338880434</v>
      </c>
      <c r="C676" s="186" t="s">
        <v>1065</v>
      </c>
      <c r="D676" s="262">
        <v>5028</v>
      </c>
      <c r="E676" s="208" t="str">
        <f>IF(VLOOKUP($B:$B,'F25 Warehouse Sale Product List'!$A:$F,6,FALSE)="","",VLOOKUP($B:$B,'F25 Warehouse Sale Product List'!$A:$F,6,FALSE))</f>
        <v/>
      </c>
      <c r="F676" s="187"/>
    </row>
    <row r="677" spans="1:6" x14ac:dyDescent="0.25">
      <c r="A677" s="185">
        <v>40441361</v>
      </c>
      <c r="B677" s="189">
        <v>9781338881684</v>
      </c>
      <c r="C677" s="186" t="s">
        <v>1068</v>
      </c>
      <c r="D677" s="262">
        <v>5028</v>
      </c>
      <c r="E677" s="208" t="str">
        <f>IF(VLOOKUP($B:$B,'F25 Warehouse Sale Product List'!$A:$F,6,FALSE)="","",VLOOKUP($B:$B,'F25 Warehouse Sale Product List'!$A:$F,6,FALSE))</f>
        <v/>
      </c>
      <c r="F677" s="187"/>
    </row>
    <row r="678" spans="1:6" x14ac:dyDescent="0.25">
      <c r="A678" s="185">
        <v>13383060</v>
      </c>
      <c r="B678" s="189">
        <v>9781338880274</v>
      </c>
      <c r="C678" s="186" t="s">
        <v>1067</v>
      </c>
      <c r="D678" s="262">
        <v>5028</v>
      </c>
      <c r="E678" s="208" t="str">
        <f>IF(VLOOKUP($B:$B,'F25 Warehouse Sale Product List'!$A:$F,6,FALSE)="","",VLOOKUP($B:$B,'F25 Warehouse Sale Product List'!$A:$F,6,FALSE))</f>
        <v/>
      </c>
      <c r="F678" s="187"/>
    </row>
    <row r="679" spans="1:6" x14ac:dyDescent="0.25">
      <c r="A679" s="185">
        <v>10372105</v>
      </c>
      <c r="B679" s="189">
        <v>9781339028057</v>
      </c>
      <c r="C679" s="186" t="s">
        <v>1066</v>
      </c>
      <c r="D679" s="262">
        <v>5028</v>
      </c>
      <c r="E679" s="208" t="str">
        <f>IF(VLOOKUP($B:$B,'F25 Warehouse Sale Product List'!$A:$F,6,FALSE)="","",VLOOKUP($B:$B,'F25 Warehouse Sale Product List'!$A:$F,6,FALSE))</f>
        <v/>
      </c>
      <c r="F679" s="187"/>
    </row>
    <row r="680" spans="1:6" x14ac:dyDescent="0.25">
      <c r="A680" s="185">
        <v>65452088</v>
      </c>
      <c r="B680" s="189">
        <v>9781338871388</v>
      </c>
      <c r="C680" s="186" t="s">
        <v>697</v>
      </c>
      <c r="D680" s="262">
        <v>5028</v>
      </c>
      <c r="E680" s="208" t="str">
        <f>IF(VLOOKUP($B:$B,'F25 Warehouse Sale Product List'!$A:$F,6,FALSE)="","",VLOOKUP($B:$B,'F25 Warehouse Sale Product List'!$A:$F,6,FALSE))</f>
        <v/>
      </c>
      <c r="F680" s="187"/>
    </row>
    <row r="681" spans="1:6" x14ac:dyDescent="0.25">
      <c r="A681" s="185">
        <v>84404359</v>
      </c>
      <c r="B681" s="189">
        <v>9781338890334</v>
      </c>
      <c r="C681" s="186" t="s">
        <v>698</v>
      </c>
      <c r="D681" s="262">
        <v>5028</v>
      </c>
      <c r="E681" s="208" t="str">
        <f>IF(VLOOKUP($B:$B,'F25 Warehouse Sale Product List'!$A:$F,6,FALSE)="","",VLOOKUP($B:$B,'F25 Warehouse Sale Product List'!$A:$F,6,FALSE))</f>
        <v/>
      </c>
      <c r="F681" s="187"/>
    </row>
    <row r="682" spans="1:6" x14ac:dyDescent="0.25">
      <c r="A682" s="185">
        <v>45034367</v>
      </c>
      <c r="B682" s="189">
        <v>9781338845099</v>
      </c>
      <c r="C682" s="186" t="s">
        <v>1064</v>
      </c>
      <c r="D682" s="262">
        <v>5028</v>
      </c>
      <c r="E682" s="208" t="str">
        <f>IF(VLOOKUP($B:$B,'F25 Warehouse Sale Product List'!$A:$F,6,FALSE)="","",VLOOKUP($B:$B,'F25 Warehouse Sale Product List'!$A:$F,6,FALSE))</f>
        <v/>
      </c>
      <c r="F682" s="187"/>
    </row>
    <row r="683" spans="1:6" x14ac:dyDescent="0.25">
      <c r="A683" s="185">
        <v>40896292</v>
      </c>
      <c r="B683" s="189">
        <v>9781338616132</v>
      </c>
      <c r="C683" s="186" t="s">
        <v>696</v>
      </c>
      <c r="D683" s="262">
        <v>5028</v>
      </c>
      <c r="E683" s="208" t="str">
        <f>IF(VLOOKUP($B:$B,'F25 Warehouse Sale Product List'!$A:$F,6,FALSE)="","",VLOOKUP($B:$B,'F25 Warehouse Sale Product List'!$A:$F,6,FALSE))</f>
        <v/>
      </c>
      <c r="F683" s="187"/>
    </row>
    <row r="684" spans="1:6" x14ac:dyDescent="0.25">
      <c r="A684" s="185">
        <v>96382574</v>
      </c>
      <c r="B684" s="189">
        <v>9781338726381</v>
      </c>
      <c r="C684" s="186" t="s">
        <v>459</v>
      </c>
      <c r="D684" s="262">
        <v>5028</v>
      </c>
      <c r="E684" s="208" t="str">
        <f>IF(VLOOKUP($B:$B,'F25 Warehouse Sale Product List'!$A:$F,6,FALSE)="","",VLOOKUP($B:$B,'F25 Warehouse Sale Product List'!$A:$F,6,FALSE))</f>
        <v/>
      </c>
      <c r="F684" s="187"/>
    </row>
    <row r="685" spans="1:6" x14ac:dyDescent="0.25">
      <c r="A685" s="185">
        <v>32177778</v>
      </c>
      <c r="B685" s="189">
        <v>9780545828659</v>
      </c>
      <c r="C685" s="186" t="s">
        <v>635</v>
      </c>
      <c r="D685" s="262">
        <v>5028</v>
      </c>
      <c r="E685" s="208" t="str">
        <f>IF(VLOOKUP($B:$B,'F25 Warehouse Sale Product List'!$A:$F,6,FALSE)="","",VLOOKUP($B:$B,'F25 Warehouse Sale Product List'!$A:$F,6,FALSE))</f>
        <v/>
      </c>
      <c r="F685" s="187"/>
    </row>
    <row r="686" spans="1:6" x14ac:dyDescent="0.25">
      <c r="A686" s="185">
        <v>49813696</v>
      </c>
      <c r="B686" s="189">
        <v>9781338877571</v>
      </c>
      <c r="C686" s="186" t="s">
        <v>699</v>
      </c>
      <c r="D686" s="262">
        <v>5027</v>
      </c>
      <c r="E686" s="208" t="str">
        <f>IF(VLOOKUP($B:$B,'F25 Warehouse Sale Product List'!$A:$F,6,FALSE)="","",VLOOKUP($B:$B,'F25 Warehouse Sale Product List'!$A:$F,6,FALSE))</f>
        <v/>
      </c>
      <c r="F686" s="187"/>
    </row>
    <row r="687" spans="1:6" x14ac:dyDescent="0.25">
      <c r="A687" s="185">
        <v>34904142</v>
      </c>
      <c r="B687" s="189">
        <v>9781339030029</v>
      </c>
      <c r="C687" s="186" t="s">
        <v>700</v>
      </c>
      <c r="D687" s="262">
        <v>5027</v>
      </c>
      <c r="E687" s="208" t="str">
        <f>IF(VLOOKUP($B:$B,'F25 Warehouse Sale Product List'!$A:$F,6,FALSE)="","",VLOOKUP($B:$B,'F25 Warehouse Sale Product List'!$A:$F,6,FALSE))</f>
        <v/>
      </c>
      <c r="F687" s="187"/>
    </row>
    <row r="688" spans="1:6" x14ac:dyDescent="0.25">
      <c r="A688" s="185">
        <v>68162049</v>
      </c>
      <c r="B688" s="189">
        <v>9781338871418</v>
      </c>
      <c r="C688" s="186" t="s">
        <v>701</v>
      </c>
      <c r="D688" s="262">
        <v>5027</v>
      </c>
      <c r="E688" s="208" t="str">
        <f>IF(VLOOKUP($B:$B,'F25 Warehouse Sale Product List'!$A:$F,6,FALSE)="","",VLOOKUP($B:$B,'F25 Warehouse Sale Product List'!$A:$F,6,FALSE))</f>
        <v/>
      </c>
      <c r="F688" s="187"/>
    </row>
    <row r="689" spans="1:6" x14ac:dyDescent="0.25">
      <c r="A689" s="185">
        <v>31314207</v>
      </c>
      <c r="B689" s="189">
        <v>9781338835502</v>
      </c>
      <c r="C689" s="186" t="s">
        <v>1069</v>
      </c>
      <c r="D689" s="262">
        <v>5027</v>
      </c>
      <c r="E689" s="208" t="str">
        <f>IF(VLOOKUP($B:$B,'F25 Warehouse Sale Product List'!$A:$F,6,FALSE)="","",VLOOKUP($B:$B,'F25 Warehouse Sale Product List'!$A:$F,6,FALSE))</f>
        <v/>
      </c>
      <c r="F689" s="187"/>
    </row>
    <row r="690" spans="1:6" x14ac:dyDescent="0.25">
      <c r="A690" s="185">
        <v>73159483</v>
      </c>
      <c r="B690" s="189">
        <v>9781338738605</v>
      </c>
      <c r="C690" s="186" t="s">
        <v>579</v>
      </c>
      <c r="D690" s="262">
        <v>5027</v>
      </c>
      <c r="E690" s="208" t="str">
        <f>IF(VLOOKUP($B:$B,'F25 Warehouse Sale Product List'!$A:$F,6,FALSE)="","",VLOOKUP($B:$B,'F25 Warehouse Sale Product List'!$A:$F,6,FALSE))</f>
        <v/>
      </c>
      <c r="F690" s="187"/>
    </row>
    <row r="691" spans="1:6" x14ac:dyDescent="0.25">
      <c r="A691" s="185">
        <v>75717031</v>
      </c>
      <c r="B691" s="189">
        <v>9781339041193</v>
      </c>
      <c r="C691" s="186" t="s">
        <v>577</v>
      </c>
      <c r="D691" s="262">
        <v>5027</v>
      </c>
      <c r="E691" s="208" t="str">
        <f>IF(VLOOKUP($B:$B,'F25 Warehouse Sale Product List'!$A:$F,6,FALSE)="","",VLOOKUP($B:$B,'F25 Warehouse Sale Product List'!$A:$F,6,FALSE))</f>
        <v/>
      </c>
      <c r="F691" s="187"/>
    </row>
    <row r="692" spans="1:6" x14ac:dyDescent="0.25">
      <c r="A692" s="185">
        <v>57771853</v>
      </c>
      <c r="B692" s="189">
        <v>9781338730920</v>
      </c>
      <c r="C692" s="186" t="s">
        <v>633</v>
      </c>
      <c r="D692" s="262">
        <v>5027</v>
      </c>
      <c r="E692" s="208" t="str">
        <f>IF(VLOOKUP($B:$B,'F25 Warehouse Sale Product List'!$A:$F,6,FALSE)="","",VLOOKUP($B:$B,'F25 Warehouse Sale Product List'!$A:$F,6,FALSE))</f>
        <v/>
      </c>
      <c r="F692" s="187"/>
    </row>
    <row r="693" spans="1:6" x14ac:dyDescent="0.25">
      <c r="A693" s="185">
        <v>14961841</v>
      </c>
      <c r="B693" s="189">
        <v>9781338833720</v>
      </c>
      <c r="C693" s="186" t="s">
        <v>580</v>
      </c>
      <c r="D693" s="262">
        <v>5027</v>
      </c>
      <c r="E693" s="208" t="str">
        <f>IF(VLOOKUP($B:$B,'F25 Warehouse Sale Product List'!$A:$F,6,FALSE)="","",VLOOKUP($B:$B,'F25 Warehouse Sale Product List'!$A:$F,6,FALSE))</f>
        <v/>
      </c>
      <c r="F693" s="187"/>
    </row>
    <row r="694" spans="1:6" x14ac:dyDescent="0.25">
      <c r="A694" s="185">
        <v>47542964</v>
      </c>
      <c r="B694" s="189">
        <v>9781338568936</v>
      </c>
      <c r="C694" s="186" t="s">
        <v>468</v>
      </c>
      <c r="D694" s="262">
        <v>5027</v>
      </c>
      <c r="E694" s="208" t="str">
        <f>IF(VLOOKUP($B:$B,'F25 Warehouse Sale Product List'!$A:$F,6,FALSE)="","",VLOOKUP($B:$B,'F25 Warehouse Sale Product List'!$A:$F,6,FALSE))</f>
        <v/>
      </c>
      <c r="F694" s="187"/>
    </row>
    <row r="695" spans="1:6" x14ac:dyDescent="0.25">
      <c r="A695" s="185">
        <v>24169162</v>
      </c>
      <c r="B695" s="189">
        <v>9781339035468</v>
      </c>
      <c r="C695" s="186" t="s">
        <v>547</v>
      </c>
      <c r="D695" s="262">
        <v>5017</v>
      </c>
      <c r="E695" s="208" t="str">
        <f>IF(VLOOKUP($B:$B,'F25 Warehouse Sale Product List'!$A:$F,6,FALSE)="","",VLOOKUP($B:$B,'F25 Warehouse Sale Product List'!$A:$F,6,FALSE))</f>
        <v/>
      </c>
      <c r="F695" s="187"/>
    </row>
    <row r="696" spans="1:6" x14ac:dyDescent="0.25">
      <c r="A696" s="185">
        <v>65107209</v>
      </c>
      <c r="B696" s="189">
        <v>9781338814491</v>
      </c>
      <c r="C696" s="186" t="s">
        <v>691</v>
      </c>
      <c r="D696" s="262">
        <v>5017</v>
      </c>
      <c r="E696" s="208" t="str">
        <f>IF(VLOOKUP($B:$B,'F25 Warehouse Sale Product List'!$A:$F,6,FALSE)="","",VLOOKUP($B:$B,'F25 Warehouse Sale Product List'!$A:$F,6,FALSE))</f>
        <v/>
      </c>
      <c r="F696" s="187"/>
    </row>
    <row r="697" spans="1:6" x14ac:dyDescent="0.25">
      <c r="A697" s="185">
        <v>77658630</v>
      </c>
      <c r="B697" s="189">
        <v>9781524893729</v>
      </c>
      <c r="C697" s="186" t="s">
        <v>712</v>
      </c>
      <c r="D697" s="262">
        <v>5017</v>
      </c>
      <c r="E697" s="208" t="str">
        <f>IF(VLOOKUP($B:$B,'F25 Warehouse Sale Product List'!$A:$F,6,FALSE)="","",VLOOKUP($B:$B,'F25 Warehouse Sale Product List'!$A:$F,6,FALSE))</f>
        <v/>
      </c>
      <c r="F697" s="187"/>
    </row>
    <row r="698" spans="1:6" x14ac:dyDescent="0.25">
      <c r="A698" s="185">
        <v>68211855</v>
      </c>
      <c r="B698" s="189">
        <v>9781338890587</v>
      </c>
      <c r="C698" s="186" t="s">
        <v>634</v>
      </c>
      <c r="D698" s="262">
        <v>5017</v>
      </c>
      <c r="E698" s="208" t="str">
        <f>IF(VLOOKUP($B:$B,'F25 Warehouse Sale Product List'!$A:$F,6,FALSE)="","",VLOOKUP($B:$B,'F25 Warehouse Sale Product List'!$A:$F,6,FALSE))</f>
        <v/>
      </c>
      <c r="F698" s="187"/>
    </row>
    <row r="699" spans="1:6" x14ac:dyDescent="0.25">
      <c r="A699" s="185">
        <v>35963604</v>
      </c>
      <c r="B699" s="189">
        <v>9780063340466</v>
      </c>
      <c r="C699" s="186" t="s">
        <v>469</v>
      </c>
      <c r="D699" s="262">
        <v>5017</v>
      </c>
      <c r="E699" s="208" t="str">
        <f>IF(VLOOKUP($B:$B,'F25 Warehouse Sale Product List'!$A:$F,6,FALSE)="","",VLOOKUP($B:$B,'F25 Warehouse Sale Product List'!$A:$F,6,FALSE))</f>
        <v/>
      </c>
      <c r="F699" s="187"/>
    </row>
    <row r="700" spans="1:6" x14ac:dyDescent="0.25">
      <c r="A700" s="185">
        <v>26706409</v>
      </c>
      <c r="B700" s="189">
        <v>9781338660456</v>
      </c>
      <c r="C700" s="186" t="s">
        <v>693</v>
      </c>
      <c r="D700" s="262">
        <v>5017</v>
      </c>
      <c r="E700" s="208" t="str">
        <f>IF(VLOOKUP($B:$B,'F25 Warehouse Sale Product List'!$A:$F,6,FALSE)="","",VLOOKUP($B:$B,'F25 Warehouse Sale Product List'!$A:$F,6,FALSE))</f>
        <v/>
      </c>
      <c r="F700" s="187"/>
    </row>
    <row r="701" spans="1:6" x14ac:dyDescent="0.25">
      <c r="A701" s="185">
        <v>24065581</v>
      </c>
      <c r="B701" s="189">
        <v>9780063321991</v>
      </c>
      <c r="C701" s="186" t="s">
        <v>694</v>
      </c>
      <c r="D701" s="262">
        <v>5017</v>
      </c>
      <c r="E701" s="208" t="str">
        <f>IF(VLOOKUP($B:$B,'F25 Warehouse Sale Product List'!$A:$F,6,FALSE)="","",VLOOKUP($B:$B,'F25 Warehouse Sale Product List'!$A:$F,6,FALSE))</f>
        <v/>
      </c>
      <c r="F701" s="187"/>
    </row>
    <row r="702" spans="1:6" x14ac:dyDescent="0.25">
      <c r="A702" s="185">
        <v>30632365</v>
      </c>
      <c r="B702" s="189">
        <v>9798887241043</v>
      </c>
      <c r="C702" s="186" t="s">
        <v>695</v>
      </c>
      <c r="D702" s="262">
        <v>5017</v>
      </c>
      <c r="E702" s="208" t="str">
        <f>IF(VLOOKUP($B:$B,'F25 Warehouse Sale Product List'!$A:$F,6,FALSE)="","",VLOOKUP($B:$B,'F25 Warehouse Sale Product List'!$A:$F,6,FALSE))</f>
        <v/>
      </c>
      <c r="F702" s="187"/>
    </row>
    <row r="703" spans="1:6" x14ac:dyDescent="0.25">
      <c r="A703" s="185">
        <v>43936675</v>
      </c>
      <c r="B703" s="189">
        <v>9781803370866</v>
      </c>
      <c r="C703" s="186" t="s">
        <v>315</v>
      </c>
      <c r="D703" s="262">
        <v>4158</v>
      </c>
      <c r="E703" s="208" t="str">
        <f>IF(VLOOKUP($B:$B,'F25 Warehouse Sale Product List'!$A:$F,6,FALSE)="","",VLOOKUP($B:$B,'F25 Warehouse Sale Product List'!$A:$F,6,FALSE))</f>
        <v/>
      </c>
      <c r="F703" s="187"/>
    </row>
    <row r="704" spans="1:6" x14ac:dyDescent="0.25">
      <c r="A704" s="185">
        <v>37886654</v>
      </c>
      <c r="B704" s="189">
        <v>9781772274714</v>
      </c>
      <c r="C704" s="186" t="s">
        <v>306</v>
      </c>
      <c r="D704" s="262">
        <v>4158</v>
      </c>
      <c r="E704" s="208" t="str">
        <f>IF(VLOOKUP($B:$B,'F25 Warehouse Sale Product List'!$A:$F,6,FALSE)="","",VLOOKUP($B:$B,'F25 Warehouse Sale Product List'!$A:$F,6,FALSE))</f>
        <v/>
      </c>
      <c r="F704" s="187"/>
    </row>
    <row r="705" spans="1:6" x14ac:dyDescent="0.25">
      <c r="A705" s="185">
        <v>65489347</v>
      </c>
      <c r="B705" s="189">
        <v>9781771476096</v>
      </c>
      <c r="C705" s="186" t="s">
        <v>320</v>
      </c>
      <c r="D705" s="262">
        <v>4158</v>
      </c>
      <c r="E705" s="208" t="str">
        <f>IF(VLOOKUP($B:$B,'F25 Warehouse Sale Product List'!$A:$F,6,FALSE)="","",VLOOKUP($B:$B,'F25 Warehouse Sale Product List'!$A:$F,6,FALSE))</f>
        <v/>
      </c>
      <c r="F705" s="187"/>
    </row>
    <row r="706" spans="1:6" x14ac:dyDescent="0.25">
      <c r="A706" s="185">
        <v>93102729</v>
      </c>
      <c r="B706" s="189">
        <v>9781419746482</v>
      </c>
      <c r="C706" s="186" t="s">
        <v>230</v>
      </c>
      <c r="D706" s="262">
        <v>4158</v>
      </c>
      <c r="E706" s="208" t="str">
        <f>IF(VLOOKUP($B:$B,'F25 Warehouse Sale Product List'!$A:$F,6,FALSE)="","",VLOOKUP($B:$B,'F25 Warehouse Sale Product List'!$A:$F,6,FALSE))</f>
        <v/>
      </c>
      <c r="F706" s="187"/>
    </row>
    <row r="707" spans="1:6" x14ac:dyDescent="0.25">
      <c r="A707" s="185">
        <v>73102344</v>
      </c>
      <c r="B707" s="189">
        <v>9781443196246</v>
      </c>
      <c r="C707" s="186" t="s">
        <v>445</v>
      </c>
      <c r="D707" s="262">
        <v>4158</v>
      </c>
      <c r="E707" s="208" t="str">
        <f>IF(VLOOKUP($B:$B,'F25 Warehouse Sale Product List'!$A:$F,6,FALSE)="","",VLOOKUP($B:$B,'F25 Warehouse Sale Product List'!$A:$F,6,FALSE))</f>
        <v/>
      </c>
      <c r="F707" s="187"/>
    </row>
    <row r="708" spans="1:6" x14ac:dyDescent="0.25">
      <c r="A708" s="185">
        <v>14226045</v>
      </c>
      <c r="B708" s="189">
        <v>9781338850062</v>
      </c>
      <c r="C708" s="186" t="s">
        <v>299</v>
      </c>
      <c r="D708" s="262">
        <v>4157</v>
      </c>
      <c r="E708" s="208" t="str">
        <f>IF(VLOOKUP($B:$B,'F25 Warehouse Sale Product List'!$A:$F,6,FALSE)="","",VLOOKUP($B:$B,'F25 Warehouse Sale Product List'!$A:$F,6,FALSE))</f>
        <v/>
      </c>
      <c r="F708" s="187"/>
    </row>
    <row r="709" spans="1:6" x14ac:dyDescent="0.25">
      <c r="A709" s="185">
        <v>96869805</v>
      </c>
      <c r="B709" s="189">
        <v>9781338763157</v>
      </c>
      <c r="C709" s="186" t="s">
        <v>685</v>
      </c>
      <c r="D709" s="262">
        <v>4157</v>
      </c>
      <c r="E709" s="208" t="str">
        <f>IF(VLOOKUP($B:$B,'F25 Warehouse Sale Product List'!$A:$F,6,FALSE)="","",VLOOKUP($B:$B,'F25 Warehouse Sale Product List'!$A:$F,6,FALSE))</f>
        <v/>
      </c>
      <c r="F709" s="187"/>
    </row>
    <row r="710" spans="1:6" x14ac:dyDescent="0.25">
      <c r="A710" s="185">
        <v>44916151</v>
      </c>
      <c r="B710" s="189">
        <v>9781443197427</v>
      </c>
      <c r="C710" s="186" t="s">
        <v>686</v>
      </c>
      <c r="D710" s="262">
        <v>4157</v>
      </c>
      <c r="E710" s="208" t="str">
        <f>IF(VLOOKUP($B:$B,'F25 Warehouse Sale Product List'!$A:$F,6,FALSE)="","",VLOOKUP($B:$B,'F25 Warehouse Sale Product List'!$A:$F,6,FALSE))</f>
        <v/>
      </c>
      <c r="F710" s="187"/>
    </row>
    <row r="711" spans="1:6" x14ac:dyDescent="0.25">
      <c r="A711" s="185">
        <v>83455849</v>
      </c>
      <c r="B711" s="189">
        <v>9781774881811</v>
      </c>
      <c r="C711" s="186" t="s">
        <v>301</v>
      </c>
      <c r="D711" s="262">
        <v>4157</v>
      </c>
      <c r="E711" s="208" t="str">
        <f>IF(VLOOKUP($B:$B,'F25 Warehouse Sale Product List'!$A:$F,6,FALSE)="","",VLOOKUP($B:$B,'F25 Warehouse Sale Product List'!$A:$F,6,FALSE))</f>
        <v/>
      </c>
      <c r="F711" s="187"/>
    </row>
    <row r="712" spans="1:6" x14ac:dyDescent="0.25">
      <c r="A712" s="185">
        <v>67019805</v>
      </c>
      <c r="B712" s="189">
        <v>9781443193863</v>
      </c>
      <c r="C712" s="186" t="s">
        <v>456</v>
      </c>
      <c r="D712" s="262">
        <v>4157</v>
      </c>
      <c r="E712" s="208" t="str">
        <f>IF(VLOOKUP($B:$B,'F25 Warehouse Sale Product List'!$A:$F,6,FALSE)="","",VLOOKUP($B:$B,'F25 Warehouse Sale Product List'!$A:$F,6,FALSE))</f>
        <v/>
      </c>
      <c r="F712" s="187"/>
    </row>
    <row r="713" spans="1:6" x14ac:dyDescent="0.25">
      <c r="A713" s="185">
        <v>66785466</v>
      </c>
      <c r="B713" s="189">
        <v>9781803375533</v>
      </c>
      <c r="C713" s="186" t="s">
        <v>148</v>
      </c>
      <c r="D713" s="262">
        <v>4157</v>
      </c>
      <c r="E713" s="208" t="str">
        <f>IF(VLOOKUP($B:$B,'F25 Warehouse Sale Product List'!$A:$F,6,FALSE)="","",VLOOKUP($B:$B,'F25 Warehouse Sale Product List'!$A:$F,6,FALSE))</f>
        <v/>
      </c>
      <c r="F713" s="187"/>
    </row>
    <row r="714" spans="1:6" x14ac:dyDescent="0.25">
      <c r="A714" s="185">
        <v>61844407</v>
      </c>
      <c r="B714" s="189">
        <v>9781771475853</v>
      </c>
      <c r="C714" s="186" t="s">
        <v>174</v>
      </c>
      <c r="D714" s="262">
        <v>4157</v>
      </c>
      <c r="E714" s="208" t="str">
        <f>IF(VLOOKUP($B:$B,'F25 Warehouse Sale Product List'!$A:$F,6,FALSE)="","",VLOOKUP($B:$B,'F25 Warehouse Sale Product List'!$A:$F,6,FALSE))</f>
        <v/>
      </c>
      <c r="F714" s="187"/>
    </row>
    <row r="715" spans="1:6" x14ac:dyDescent="0.25">
      <c r="A715" s="185">
        <v>99545311</v>
      </c>
      <c r="B715" s="189">
        <v>9781772274707</v>
      </c>
      <c r="C715" s="186" t="s">
        <v>689</v>
      </c>
      <c r="D715" s="262">
        <v>4157</v>
      </c>
      <c r="E715" s="208" t="str">
        <f>IF(VLOOKUP($B:$B,'F25 Warehouse Sale Product List'!$A:$F,6,FALSE)="","",VLOOKUP($B:$B,'F25 Warehouse Sale Product List'!$A:$F,6,FALSE))</f>
        <v/>
      </c>
      <c r="F715" s="187"/>
    </row>
    <row r="716" spans="1:6" x14ac:dyDescent="0.25">
      <c r="A716" s="185">
        <v>89206221</v>
      </c>
      <c r="B716" s="189">
        <v>9781338747249</v>
      </c>
      <c r="C716" s="186" t="s">
        <v>81</v>
      </c>
      <c r="D716" s="262">
        <v>4156</v>
      </c>
      <c r="E716" s="208" t="str">
        <f>IF(VLOOKUP($B:$B,'F25 Warehouse Sale Product List'!$A:$F,6,FALSE)="","",VLOOKUP($B:$B,'F25 Warehouse Sale Product List'!$A:$F,6,FALSE))</f>
        <v/>
      </c>
      <c r="F716" s="187"/>
    </row>
    <row r="717" spans="1:6" x14ac:dyDescent="0.25">
      <c r="A717" s="185">
        <v>22951734</v>
      </c>
      <c r="B717" s="189">
        <v>9781338850048</v>
      </c>
      <c r="C717" s="186" t="s">
        <v>169</v>
      </c>
      <c r="D717" s="262">
        <v>4156</v>
      </c>
      <c r="E717" s="208" t="str">
        <f>IF(VLOOKUP($B:$B,'F25 Warehouse Sale Product List'!$A:$F,6,FALSE)="","",VLOOKUP($B:$B,'F25 Warehouse Sale Product List'!$A:$F,6,FALSE))</f>
        <v/>
      </c>
      <c r="F717" s="187"/>
    </row>
    <row r="718" spans="1:6" x14ac:dyDescent="0.25">
      <c r="A718" s="185">
        <v>37716052</v>
      </c>
      <c r="B718" s="189">
        <v>9781805441922</v>
      </c>
      <c r="C718" s="186" t="s">
        <v>1073</v>
      </c>
      <c r="D718" s="262">
        <v>4148</v>
      </c>
      <c r="E718" s="208" t="str">
        <f>IF(VLOOKUP($B:$B,'F25 Warehouse Sale Product List'!$A:$F,6,FALSE)="","",VLOOKUP($B:$B,'F25 Warehouse Sale Product List'!$A:$F,6,FALSE))</f>
        <v/>
      </c>
      <c r="F718" s="187"/>
    </row>
    <row r="719" spans="1:6" x14ac:dyDescent="0.25">
      <c r="A719" s="185">
        <v>34871706</v>
      </c>
      <c r="B719" s="189">
        <v>9781805440598</v>
      </c>
      <c r="C719" s="186" t="s">
        <v>1071</v>
      </c>
      <c r="D719" s="262">
        <v>4148</v>
      </c>
      <c r="E719" s="208" t="str">
        <f>IF(VLOOKUP($B:$B,'F25 Warehouse Sale Product List'!$A:$F,6,FALSE)="","",VLOOKUP($B:$B,'F25 Warehouse Sale Product List'!$A:$F,6,FALSE))</f>
        <v/>
      </c>
      <c r="F719" s="187"/>
    </row>
    <row r="720" spans="1:6" x14ac:dyDescent="0.25">
      <c r="A720" s="185">
        <v>56481430</v>
      </c>
      <c r="B720" s="189">
        <v>9781801057578</v>
      </c>
      <c r="C720" s="186" t="s">
        <v>1072</v>
      </c>
      <c r="D720" s="262">
        <v>4148</v>
      </c>
      <c r="E720" s="208" t="str">
        <f>IF(VLOOKUP($B:$B,'F25 Warehouse Sale Product List'!$A:$F,6,FALSE)="","",VLOOKUP($B:$B,'F25 Warehouse Sale Product List'!$A:$F,6,FALSE))</f>
        <v/>
      </c>
      <c r="F720" s="187"/>
    </row>
    <row r="721" spans="1:6" x14ac:dyDescent="0.25">
      <c r="A721" s="185">
        <v>53424936</v>
      </c>
      <c r="B721" s="189">
        <v>9781805441779</v>
      </c>
      <c r="C721" s="186" t="s">
        <v>1070</v>
      </c>
      <c r="D721" s="262">
        <v>4148</v>
      </c>
      <c r="E721" s="208" t="str">
        <f>IF(VLOOKUP($B:$B,'F25 Warehouse Sale Product List'!$A:$F,6,FALSE)="","",VLOOKUP($B:$B,'F25 Warehouse Sale Product List'!$A:$F,6,FALSE))</f>
        <v/>
      </c>
      <c r="F721" s="187"/>
    </row>
    <row r="722" spans="1:6" x14ac:dyDescent="0.25">
      <c r="A722" s="185">
        <v>38434532</v>
      </c>
      <c r="B722" s="189">
        <v>9781546115977</v>
      </c>
      <c r="C722" s="186" t="s">
        <v>1074</v>
      </c>
      <c r="D722" s="262">
        <v>4147</v>
      </c>
      <c r="E722" s="208" t="str">
        <f>IF(VLOOKUP($B:$B,'F25 Warehouse Sale Product List'!$A:$F,6,FALSE)="","",VLOOKUP($B:$B,'F25 Warehouse Sale Product List'!$A:$F,6,FALSE))</f>
        <v/>
      </c>
      <c r="F722" s="187"/>
    </row>
    <row r="723" spans="1:6" x14ac:dyDescent="0.25">
      <c r="A723" s="185">
        <v>61199514</v>
      </c>
      <c r="B723" s="189" t="s">
        <v>1078</v>
      </c>
      <c r="C723" s="186" t="s">
        <v>1077</v>
      </c>
      <c r="D723" s="262">
        <v>4147</v>
      </c>
      <c r="E723" s="208" t="str">
        <f>IF(VLOOKUP($B:$B,'F25 Warehouse Sale Product List'!$A:$F,6,FALSE)="","",VLOOKUP($B:$B,'F25 Warehouse Sale Product List'!$A:$F,6,FALSE))</f>
        <v/>
      </c>
      <c r="F723" s="187"/>
    </row>
    <row r="724" spans="1:6" x14ac:dyDescent="0.25">
      <c r="A724" s="185">
        <v>28959131</v>
      </c>
      <c r="B724" s="189">
        <v>9781443194495</v>
      </c>
      <c r="C724" s="186" t="s">
        <v>1076</v>
      </c>
      <c r="D724" s="262">
        <v>4147</v>
      </c>
      <c r="E724" s="208" t="str">
        <f>IF(VLOOKUP($B:$B,'F25 Warehouse Sale Product List'!$A:$F,6,FALSE)="","",VLOOKUP($B:$B,'F25 Warehouse Sale Product List'!$A:$F,6,FALSE))</f>
        <v/>
      </c>
      <c r="F724" s="187"/>
    </row>
    <row r="725" spans="1:6" x14ac:dyDescent="0.25">
      <c r="A725" s="185">
        <v>29803832</v>
      </c>
      <c r="B725" s="189">
        <v>9781338864625</v>
      </c>
      <c r="C725" s="186" t="s">
        <v>1075</v>
      </c>
      <c r="D725" s="262">
        <v>4147</v>
      </c>
      <c r="E725" s="208" t="str">
        <f>IF(VLOOKUP($B:$B,'F25 Warehouse Sale Product List'!$A:$F,6,FALSE)="","",VLOOKUP($B:$B,'F25 Warehouse Sale Product List'!$A:$F,6,FALSE))</f>
        <v/>
      </c>
      <c r="F725" s="187"/>
    </row>
    <row r="726" spans="1:6" x14ac:dyDescent="0.25">
      <c r="A726" s="185">
        <v>86916130</v>
      </c>
      <c r="B726" s="189">
        <v>9781774921135</v>
      </c>
      <c r="C726" s="186" t="s">
        <v>446</v>
      </c>
      <c r="D726" s="262">
        <v>4137</v>
      </c>
      <c r="E726" s="208" t="str">
        <f>IF(VLOOKUP($B:$B,'F25 Warehouse Sale Product List'!$A:$F,6,FALSE)="","",VLOOKUP($B:$B,'F25 Warehouse Sale Product List'!$A:$F,6,FALSE))</f>
        <v/>
      </c>
      <c r="F726" s="187"/>
    </row>
    <row r="727" spans="1:6" x14ac:dyDescent="0.25">
      <c r="A727" s="185">
        <v>97605338</v>
      </c>
      <c r="B727" s="189">
        <v>9781443199834</v>
      </c>
      <c r="C727" s="186" t="s">
        <v>1081</v>
      </c>
      <c r="D727" s="262">
        <v>4137</v>
      </c>
      <c r="E727" s="208" t="str">
        <f>IF(VLOOKUP($B:$B,'F25 Warehouse Sale Product List'!$A:$F,6,FALSE)="","",VLOOKUP($B:$B,'F25 Warehouse Sale Product List'!$A:$F,6,FALSE))</f>
        <v/>
      </c>
      <c r="F727" s="187"/>
    </row>
    <row r="728" spans="1:6" x14ac:dyDescent="0.25">
      <c r="A728" s="185">
        <v>95163954</v>
      </c>
      <c r="B728" s="189">
        <v>9781546126973</v>
      </c>
      <c r="C728" s="186" t="s">
        <v>531</v>
      </c>
      <c r="D728" s="262">
        <v>4137</v>
      </c>
      <c r="E728" s="208" t="str">
        <f>IF(VLOOKUP($B:$B,'F25 Warehouse Sale Product List'!$A:$F,6,FALSE)="","",VLOOKUP($B:$B,'F25 Warehouse Sale Product List'!$A:$F,6,FALSE))</f>
        <v/>
      </c>
      <c r="F728" s="187"/>
    </row>
    <row r="729" spans="1:6" x14ac:dyDescent="0.25">
      <c r="A729" s="185">
        <v>35127527</v>
      </c>
      <c r="B729" s="189">
        <v>9781443199810</v>
      </c>
      <c r="C729" s="186" t="s">
        <v>1080</v>
      </c>
      <c r="D729" s="262">
        <v>4137</v>
      </c>
      <c r="E729" s="208" t="str">
        <f>IF(VLOOKUP($B:$B,'F25 Warehouse Sale Product List'!$A:$F,6,FALSE)="","",VLOOKUP($B:$B,'F25 Warehouse Sale Product List'!$A:$F,6,FALSE))</f>
        <v/>
      </c>
      <c r="F729" s="187"/>
    </row>
    <row r="730" spans="1:6" x14ac:dyDescent="0.25">
      <c r="A730" s="185">
        <v>73152572</v>
      </c>
      <c r="B730" s="189">
        <v>9781546170853</v>
      </c>
      <c r="C730" s="186" t="s">
        <v>1079</v>
      </c>
      <c r="D730" s="262">
        <v>4137</v>
      </c>
      <c r="E730" s="208" t="str">
        <f>IF(VLOOKUP($B:$B,'F25 Warehouse Sale Product List'!$A:$F,6,FALSE)="","",VLOOKUP($B:$B,'F25 Warehouse Sale Product List'!$A:$F,6,FALSE))</f>
        <v/>
      </c>
      <c r="F730" s="187"/>
    </row>
    <row r="731" spans="1:6" x14ac:dyDescent="0.25">
      <c r="A731" s="185">
        <v>93244988</v>
      </c>
      <c r="B731" s="189">
        <v>9781546103042</v>
      </c>
      <c r="C731" s="186" t="s">
        <v>1083</v>
      </c>
      <c r="D731" s="262">
        <v>4136</v>
      </c>
      <c r="E731" s="208" t="str">
        <f>IF(VLOOKUP($B:$B,'F25 Warehouse Sale Product List'!$A:$F,6,FALSE)="","",VLOOKUP($B:$B,'F25 Warehouse Sale Product List'!$A:$F,6,FALSE))</f>
        <v/>
      </c>
      <c r="F731" s="187"/>
    </row>
    <row r="732" spans="1:6" x14ac:dyDescent="0.25">
      <c r="A732" s="185">
        <v>19348316</v>
      </c>
      <c r="B732" s="189">
        <v>9781546138525</v>
      </c>
      <c r="C732" s="186" t="s">
        <v>1082</v>
      </c>
      <c r="D732" s="262">
        <v>4136</v>
      </c>
      <c r="E732" s="208" t="str">
        <f>IF(VLOOKUP($B:$B,'F25 Warehouse Sale Product List'!$A:$F,6,FALSE)="","",VLOOKUP($B:$B,'F25 Warehouse Sale Product List'!$A:$F,6,FALSE))</f>
        <v/>
      </c>
      <c r="F732" s="187"/>
    </row>
    <row r="733" spans="1:6" x14ac:dyDescent="0.25">
      <c r="A733" s="185">
        <v>82789691</v>
      </c>
      <c r="B733" s="189">
        <v>9781443187695</v>
      </c>
      <c r="C733" s="186" t="s">
        <v>307</v>
      </c>
      <c r="D733" s="262">
        <v>4128</v>
      </c>
      <c r="E733" s="208" t="str">
        <f>IF(VLOOKUP($B:$B,'F25 Warehouse Sale Product List'!$A:$F,6,FALSE)="","",VLOOKUP($B:$B,'F25 Warehouse Sale Product List'!$A:$F,6,FALSE))</f>
        <v/>
      </c>
      <c r="F733" s="187"/>
    </row>
    <row r="734" spans="1:6" x14ac:dyDescent="0.25">
      <c r="A734" s="185">
        <v>11625356</v>
      </c>
      <c r="B734" s="189">
        <v>9781338883473</v>
      </c>
      <c r="C734" s="186" t="s">
        <v>559</v>
      </c>
      <c r="D734" s="262">
        <v>4127</v>
      </c>
      <c r="E734" s="208" t="str">
        <f>IF(VLOOKUP($B:$B,'F25 Warehouse Sale Product List'!$A:$F,6,FALSE)="","",VLOOKUP($B:$B,'F25 Warehouse Sale Product List'!$A:$F,6,FALSE))</f>
        <v/>
      </c>
      <c r="F734" s="187"/>
    </row>
    <row r="735" spans="1:6" x14ac:dyDescent="0.25">
      <c r="A735" s="185">
        <v>66090225</v>
      </c>
      <c r="B735" s="189">
        <v>9781338898521</v>
      </c>
      <c r="C735" s="186" t="s">
        <v>1084</v>
      </c>
      <c r="D735" s="262">
        <v>4126</v>
      </c>
      <c r="E735" s="208" t="str">
        <f>IF(VLOOKUP($B:$B,'F25 Warehouse Sale Product List'!$A:$F,6,FALSE)="","",VLOOKUP($B:$B,'F25 Warehouse Sale Product List'!$A:$F,6,FALSE))</f>
        <v/>
      </c>
      <c r="F735" s="187"/>
    </row>
    <row r="736" spans="1:6" x14ac:dyDescent="0.25">
      <c r="A736" s="185">
        <v>57582147</v>
      </c>
      <c r="B736" s="189">
        <v>9781338885439</v>
      </c>
      <c r="C736" s="186" t="s">
        <v>682</v>
      </c>
      <c r="D736" s="262">
        <v>4126</v>
      </c>
      <c r="E736" s="208" t="str">
        <f>IF(VLOOKUP($B:$B,'F25 Warehouse Sale Product List'!$A:$F,6,FALSE)="","",VLOOKUP($B:$B,'F25 Warehouse Sale Product List'!$A:$F,6,FALSE))</f>
        <v/>
      </c>
      <c r="F736" s="187"/>
    </row>
    <row r="737" spans="1:6" x14ac:dyDescent="0.25">
      <c r="A737" s="185">
        <v>76361036</v>
      </c>
      <c r="B737" s="189">
        <v>9780593709559</v>
      </c>
      <c r="C737" s="186" t="s">
        <v>1085</v>
      </c>
      <c r="D737" s="262">
        <v>4126</v>
      </c>
      <c r="E737" s="208" t="str">
        <f>IF(VLOOKUP($B:$B,'F25 Warehouse Sale Product List'!$A:$F,6,FALSE)="","",VLOOKUP($B:$B,'F25 Warehouse Sale Product List'!$A:$F,6,FALSE))</f>
        <v/>
      </c>
      <c r="F737" s="187"/>
    </row>
    <row r="738" spans="1:6" x14ac:dyDescent="0.25">
      <c r="A738" s="185">
        <v>56299541</v>
      </c>
      <c r="B738" s="189">
        <v>9781338875843</v>
      </c>
      <c r="C738" s="186" t="s">
        <v>1086</v>
      </c>
      <c r="D738" s="262">
        <v>4117</v>
      </c>
      <c r="E738" s="208" t="str">
        <f>IF(VLOOKUP($B:$B,'F25 Warehouse Sale Product List'!$A:$F,6,FALSE)="","",VLOOKUP($B:$B,'F25 Warehouse Sale Product List'!$A:$F,6,FALSE))</f>
        <v/>
      </c>
      <c r="F738" s="187"/>
    </row>
    <row r="739" spans="1:6" x14ac:dyDescent="0.25">
      <c r="A739" s="185">
        <v>22536825</v>
      </c>
      <c r="B739" s="189">
        <v>9781339032252</v>
      </c>
      <c r="C739" s="186" t="s">
        <v>557</v>
      </c>
      <c r="D739" s="262">
        <v>4116</v>
      </c>
      <c r="E739" s="208" t="str">
        <f>IF(VLOOKUP($B:$B,'F25 Warehouse Sale Product List'!$A:$F,6,FALSE)="","",VLOOKUP($B:$B,'F25 Warehouse Sale Product List'!$A:$F,6,FALSE))</f>
        <v/>
      </c>
      <c r="F739" s="187"/>
    </row>
    <row r="740" spans="1:6" x14ac:dyDescent="0.25">
      <c r="A740" s="185">
        <v>77164227</v>
      </c>
      <c r="B740" s="189">
        <v>9781339032054</v>
      </c>
      <c r="C740" s="186" t="s">
        <v>558</v>
      </c>
      <c r="D740" s="262">
        <v>4116</v>
      </c>
      <c r="E740" s="208" t="str">
        <f>IF(VLOOKUP($B:$B,'F25 Warehouse Sale Product List'!$A:$F,6,FALSE)="","",VLOOKUP($B:$B,'F25 Warehouse Sale Product List'!$A:$F,6,FALSE))</f>
        <v/>
      </c>
      <c r="F740" s="187"/>
    </row>
    <row r="741" spans="1:6" x14ac:dyDescent="0.25">
      <c r="A741" s="185">
        <v>50063379</v>
      </c>
      <c r="B741" s="189">
        <v>9781338897593</v>
      </c>
      <c r="C741" s="186" t="s">
        <v>681</v>
      </c>
      <c r="D741" s="262">
        <v>4116</v>
      </c>
      <c r="E741" s="208" t="str">
        <f>IF(VLOOKUP($B:$B,'F25 Warehouse Sale Product List'!$A:$F,6,FALSE)="","",VLOOKUP($B:$B,'F25 Warehouse Sale Product List'!$A:$F,6,FALSE))</f>
        <v/>
      </c>
      <c r="F741" s="187"/>
    </row>
    <row r="742" spans="1:6" x14ac:dyDescent="0.25">
      <c r="A742" s="185">
        <v>44753504</v>
      </c>
      <c r="B742" s="189">
        <v>9781443198813</v>
      </c>
      <c r="C742" s="186" t="s">
        <v>734</v>
      </c>
      <c r="D742" s="262">
        <v>4108</v>
      </c>
      <c r="E742" s="208" t="str">
        <f>IF(VLOOKUP($B:$B,'F25 Warehouse Sale Product List'!$A:$F,6,FALSE)="","",VLOOKUP($B:$B,'F25 Warehouse Sale Product List'!$A:$F,6,FALSE))</f>
        <v/>
      </c>
      <c r="F742" s="187"/>
    </row>
    <row r="743" spans="1:6" x14ac:dyDescent="0.25">
      <c r="A743" s="185">
        <v>10128808</v>
      </c>
      <c r="B743" s="189">
        <v>9781546142430</v>
      </c>
      <c r="C743" s="186" t="s">
        <v>1088</v>
      </c>
      <c r="D743" s="262">
        <v>4108</v>
      </c>
      <c r="E743" s="208" t="str">
        <f>IF(VLOOKUP($B:$B,'F25 Warehouse Sale Product List'!$A:$F,6,FALSE)="","",VLOOKUP($B:$B,'F25 Warehouse Sale Product List'!$A:$F,6,FALSE))</f>
        <v/>
      </c>
      <c r="F743" s="187"/>
    </row>
    <row r="744" spans="1:6" x14ac:dyDescent="0.25">
      <c r="A744" s="185">
        <v>42695776</v>
      </c>
      <c r="B744" s="189">
        <v>9781546122357</v>
      </c>
      <c r="C744" s="186" t="s">
        <v>680</v>
      </c>
      <c r="D744" s="262">
        <v>4108</v>
      </c>
      <c r="E744" s="208" t="str">
        <f>IF(VLOOKUP($B:$B,'F25 Warehouse Sale Product List'!$A:$F,6,FALSE)="","",VLOOKUP($B:$B,'F25 Warehouse Sale Product List'!$A:$F,6,FALSE))</f>
        <v/>
      </c>
      <c r="F744" s="187"/>
    </row>
    <row r="745" spans="1:6" x14ac:dyDescent="0.25">
      <c r="A745" s="185">
        <v>21260175</v>
      </c>
      <c r="B745" s="189">
        <v>9781546142324</v>
      </c>
      <c r="C745" s="186" t="s">
        <v>1087</v>
      </c>
      <c r="D745" s="262">
        <v>4108</v>
      </c>
      <c r="E745" s="208" t="str">
        <f>IF(VLOOKUP($B:$B,'F25 Warehouse Sale Product List'!$A:$F,6,FALSE)="","",VLOOKUP($B:$B,'F25 Warehouse Sale Product List'!$A:$F,6,FALSE))</f>
        <v/>
      </c>
      <c r="F745" s="187"/>
    </row>
    <row r="746" spans="1:6" x14ac:dyDescent="0.25">
      <c r="A746" s="185">
        <v>24443002</v>
      </c>
      <c r="B746" s="189">
        <v>9781338890327</v>
      </c>
      <c r="C746" s="186" t="s">
        <v>1089</v>
      </c>
      <c r="D746" s="262">
        <v>4106</v>
      </c>
      <c r="E746" s="208" t="str">
        <f>IF(VLOOKUP($B:$B,'F25 Warehouse Sale Product List'!$A:$F,6,FALSE)="","",VLOOKUP($B:$B,'F25 Warehouse Sale Product List'!$A:$F,6,FALSE))</f>
        <v/>
      </c>
      <c r="F746" s="187"/>
    </row>
    <row r="747" spans="1:6" x14ac:dyDescent="0.25">
      <c r="A747" s="185">
        <v>37035289</v>
      </c>
      <c r="B747" s="189">
        <v>9780736442060</v>
      </c>
      <c r="C747" s="186" t="s">
        <v>556</v>
      </c>
      <c r="D747" s="262">
        <v>4106</v>
      </c>
      <c r="E747" s="208" t="str">
        <f>IF(VLOOKUP($B:$B,'F25 Warehouse Sale Product List'!$A:$F,6,FALSE)="","",VLOOKUP($B:$B,'F25 Warehouse Sale Product List'!$A:$F,6,FALSE))</f>
        <v/>
      </c>
      <c r="F747" s="187"/>
    </row>
    <row r="748" spans="1:6" x14ac:dyDescent="0.25">
      <c r="A748" s="185">
        <v>12228762</v>
      </c>
      <c r="B748" s="189">
        <v>9781339049519</v>
      </c>
      <c r="C748" s="186" t="s">
        <v>1093</v>
      </c>
      <c r="D748" s="262">
        <v>4106</v>
      </c>
      <c r="E748" s="208" t="str">
        <f>IF(VLOOKUP($B:$B,'F25 Warehouse Sale Product List'!$A:$F,6,FALSE)="","",VLOOKUP($B:$B,'F25 Warehouse Sale Product List'!$A:$F,6,FALSE))</f>
        <v/>
      </c>
      <c r="F748" s="187"/>
    </row>
    <row r="749" spans="1:6" x14ac:dyDescent="0.25">
      <c r="A749" s="185">
        <v>60844990</v>
      </c>
      <c r="B749" s="189">
        <v>9781546125815</v>
      </c>
      <c r="C749" s="186" t="s">
        <v>1092</v>
      </c>
      <c r="D749" s="262">
        <v>4106</v>
      </c>
      <c r="E749" s="208" t="str">
        <f>IF(VLOOKUP($B:$B,'F25 Warehouse Sale Product List'!$A:$F,6,FALSE)="","",VLOOKUP($B:$B,'F25 Warehouse Sale Product List'!$A:$F,6,FALSE))</f>
        <v/>
      </c>
      <c r="F749" s="187"/>
    </row>
    <row r="750" spans="1:6" x14ac:dyDescent="0.25">
      <c r="A750" s="185">
        <v>16788038</v>
      </c>
      <c r="B750" s="189">
        <v>9781339046334</v>
      </c>
      <c r="C750" s="186" t="s">
        <v>1091</v>
      </c>
      <c r="D750" s="262">
        <v>4106</v>
      </c>
      <c r="E750" s="208" t="str">
        <f>IF(VLOOKUP($B:$B,'F25 Warehouse Sale Product List'!$A:$F,6,FALSE)="","",VLOOKUP($B:$B,'F25 Warehouse Sale Product List'!$A:$F,6,FALSE))</f>
        <v/>
      </c>
      <c r="F750" s="187"/>
    </row>
    <row r="751" spans="1:6" x14ac:dyDescent="0.25">
      <c r="A751" s="185">
        <v>13197887</v>
      </c>
      <c r="B751" s="189">
        <v>9781339043098</v>
      </c>
      <c r="C751" s="186" t="s">
        <v>1090</v>
      </c>
      <c r="D751" s="262">
        <v>4106</v>
      </c>
      <c r="E751" s="208" t="str">
        <f>IF(VLOOKUP($B:$B,'F25 Warehouse Sale Product List'!$A:$F,6,FALSE)="","",VLOOKUP($B:$B,'F25 Warehouse Sale Product List'!$A:$F,6,FALSE))</f>
        <v/>
      </c>
      <c r="F751" s="187"/>
    </row>
    <row r="752" spans="1:6" x14ac:dyDescent="0.25">
      <c r="A752" s="185">
        <v>74736779</v>
      </c>
      <c r="B752" s="189">
        <v>9781338890280</v>
      </c>
      <c r="C752" s="186" t="s">
        <v>313</v>
      </c>
      <c r="D752" s="262">
        <v>4098</v>
      </c>
      <c r="E752" s="208" t="str">
        <f>IF(VLOOKUP($B:$B,'F25 Warehouse Sale Product List'!$A:$F,6,FALSE)="","",VLOOKUP($B:$B,'F25 Warehouse Sale Product List'!$A:$F,6,FALSE))</f>
        <v/>
      </c>
      <c r="F752" s="187"/>
    </row>
    <row r="753" spans="1:6" x14ac:dyDescent="0.25">
      <c r="A753" s="185">
        <v>52494408</v>
      </c>
      <c r="B753" s="189">
        <v>9781339029511</v>
      </c>
      <c r="C753" s="186" t="s">
        <v>715</v>
      </c>
      <c r="D753" s="262">
        <v>4098</v>
      </c>
      <c r="E753" s="208" t="str">
        <f>IF(VLOOKUP($B:$B,'F25 Warehouse Sale Product List'!$A:$F,6,FALSE)="","",VLOOKUP($B:$B,'F25 Warehouse Sale Product List'!$A:$F,6,FALSE))</f>
        <v/>
      </c>
      <c r="F753" s="187"/>
    </row>
    <row r="754" spans="1:6" x14ac:dyDescent="0.25">
      <c r="A754" s="185">
        <v>20802333</v>
      </c>
      <c r="B754" s="189">
        <v>9781443190015</v>
      </c>
      <c r="C754" s="186" t="s">
        <v>555</v>
      </c>
      <c r="D754" s="262">
        <v>4098</v>
      </c>
      <c r="E754" s="208" t="str">
        <f>IF(VLOOKUP($B:$B,'F25 Warehouse Sale Product List'!$A:$F,6,FALSE)="","",VLOOKUP($B:$B,'F25 Warehouse Sale Product List'!$A:$F,6,FALSE))</f>
        <v/>
      </c>
      <c r="F754" s="187"/>
    </row>
    <row r="755" spans="1:6" x14ac:dyDescent="0.25">
      <c r="A755" s="185">
        <v>52667901</v>
      </c>
      <c r="B755" s="189">
        <v>9781338893779</v>
      </c>
      <c r="C755" s="186" t="s">
        <v>317</v>
      </c>
      <c r="D755" s="262">
        <v>4098</v>
      </c>
      <c r="E755" s="208" t="str">
        <f>IF(VLOOKUP($B:$B,'F25 Warehouse Sale Product List'!$A:$F,6,FALSE)="","",VLOOKUP($B:$B,'F25 Warehouse Sale Product List'!$A:$F,6,FALSE))</f>
        <v/>
      </c>
      <c r="F755" s="187"/>
    </row>
    <row r="756" spans="1:6" x14ac:dyDescent="0.25">
      <c r="A756" s="185">
        <v>26735163</v>
      </c>
      <c r="B756" s="189">
        <v>9781443199803</v>
      </c>
      <c r="C756" s="186" t="s">
        <v>683</v>
      </c>
      <c r="D756" s="262">
        <v>4098</v>
      </c>
      <c r="E756" s="208" t="str">
        <f>IF(VLOOKUP($B:$B,'F25 Warehouse Sale Product List'!$A:$F,6,FALSE)="","",VLOOKUP($B:$B,'F25 Warehouse Sale Product List'!$A:$F,6,FALSE))</f>
        <v/>
      </c>
      <c r="F756" s="187"/>
    </row>
    <row r="757" spans="1:6" x14ac:dyDescent="0.25">
      <c r="A757" s="185">
        <v>85734701</v>
      </c>
      <c r="B757" s="189">
        <v>9781339030968</v>
      </c>
      <c r="C757" s="186" t="s">
        <v>678</v>
      </c>
      <c r="D757" s="262">
        <v>4098</v>
      </c>
      <c r="E757" s="208" t="str">
        <f>IF(VLOOKUP($B:$B,'F25 Warehouse Sale Product List'!$A:$F,6,FALSE)="","",VLOOKUP($B:$B,'F25 Warehouse Sale Product List'!$A:$F,6,FALSE))</f>
        <v/>
      </c>
      <c r="F757" s="187"/>
    </row>
    <row r="758" spans="1:6" x14ac:dyDescent="0.25">
      <c r="A758" s="185">
        <v>10368683</v>
      </c>
      <c r="B758" s="189">
        <v>9781039701762</v>
      </c>
      <c r="C758" s="186" t="s">
        <v>1094</v>
      </c>
      <c r="D758" s="262">
        <v>4098</v>
      </c>
      <c r="E758" s="208" t="str">
        <f>IF(VLOOKUP($B:$B,'F25 Warehouse Sale Product List'!$A:$F,6,FALSE)="","",VLOOKUP($B:$B,'F25 Warehouse Sale Product List'!$A:$F,6,FALSE))</f>
        <v/>
      </c>
      <c r="F758" s="187"/>
    </row>
    <row r="759" spans="1:6" x14ac:dyDescent="0.25">
      <c r="A759" s="185">
        <v>77284059</v>
      </c>
      <c r="B759" s="189">
        <v>9781339032535</v>
      </c>
      <c r="C759" s="186" t="s">
        <v>677</v>
      </c>
      <c r="D759" s="262">
        <v>4097</v>
      </c>
      <c r="E759" s="208" t="str">
        <f>IF(VLOOKUP($B:$B,'F25 Warehouse Sale Product List'!$A:$F,6,FALSE)="","",VLOOKUP($B:$B,'F25 Warehouse Sale Product List'!$A:$F,6,FALSE))</f>
        <v/>
      </c>
      <c r="F759" s="187"/>
    </row>
    <row r="760" spans="1:6" x14ac:dyDescent="0.25">
      <c r="A760" s="185">
        <v>70497218</v>
      </c>
      <c r="B760" s="189">
        <v>9781339025001</v>
      </c>
      <c r="C760" s="186" t="s">
        <v>554</v>
      </c>
      <c r="D760" s="262">
        <v>4097</v>
      </c>
      <c r="E760" s="208" t="str">
        <f>IF(VLOOKUP($B:$B,'F25 Warehouse Sale Product List'!$A:$F,6,FALSE)="","",VLOOKUP($B:$B,'F25 Warehouse Sale Product List'!$A:$F,6,FALSE))</f>
        <v/>
      </c>
      <c r="F760" s="187"/>
    </row>
    <row r="761" spans="1:6" x14ac:dyDescent="0.25">
      <c r="A761" s="185">
        <v>83642438</v>
      </c>
      <c r="B761" s="189">
        <v>9781338828719</v>
      </c>
      <c r="C761" s="186" t="s">
        <v>672</v>
      </c>
      <c r="D761" s="262">
        <v>4097</v>
      </c>
      <c r="E761" s="208" t="str">
        <f>IF(VLOOKUP($B:$B,'F25 Warehouse Sale Product List'!$A:$F,6,FALSE)="","",VLOOKUP($B:$B,'F25 Warehouse Sale Product List'!$A:$F,6,FALSE))</f>
        <v/>
      </c>
      <c r="F761" s="187"/>
    </row>
    <row r="762" spans="1:6" x14ac:dyDescent="0.25">
      <c r="A762" s="185">
        <v>93453618</v>
      </c>
      <c r="B762" s="189">
        <v>9781339034485</v>
      </c>
      <c r="C762" s="186" t="s">
        <v>673</v>
      </c>
      <c r="D762" s="262">
        <v>4097</v>
      </c>
      <c r="E762" s="208" t="str">
        <f>IF(VLOOKUP($B:$B,'F25 Warehouse Sale Product List'!$A:$F,6,FALSE)="","",VLOOKUP($B:$B,'F25 Warehouse Sale Product List'!$A:$F,6,FALSE))</f>
        <v/>
      </c>
      <c r="F762" s="187"/>
    </row>
    <row r="763" spans="1:6" x14ac:dyDescent="0.25">
      <c r="A763" s="185">
        <v>72183053</v>
      </c>
      <c r="B763" s="189">
        <v>9781338890273</v>
      </c>
      <c r="C763" s="186" t="s">
        <v>676</v>
      </c>
      <c r="D763" s="262">
        <v>4097</v>
      </c>
      <c r="E763" s="208" t="str">
        <f>IF(VLOOKUP($B:$B,'F25 Warehouse Sale Product List'!$A:$F,6,FALSE)="","",VLOOKUP($B:$B,'F25 Warehouse Sale Product List'!$A:$F,6,FALSE))</f>
        <v/>
      </c>
      <c r="F763" s="187"/>
    </row>
    <row r="764" spans="1:6" x14ac:dyDescent="0.25">
      <c r="A764" s="185">
        <v>38323122</v>
      </c>
      <c r="B764" s="189">
        <v>9780593621080</v>
      </c>
      <c r="C764" s="186" t="s">
        <v>671</v>
      </c>
      <c r="D764" s="262">
        <v>4097</v>
      </c>
      <c r="E764" s="208" t="str">
        <f>IF(VLOOKUP($B:$B,'F25 Warehouse Sale Product List'!$A:$F,6,FALSE)="","",VLOOKUP($B:$B,'F25 Warehouse Sale Product List'!$A:$F,6,FALSE))</f>
        <v/>
      </c>
      <c r="F764" s="187"/>
    </row>
    <row r="765" spans="1:6" x14ac:dyDescent="0.25">
      <c r="A765" s="185">
        <v>3213882</v>
      </c>
      <c r="B765" s="189">
        <v>9781443119559</v>
      </c>
      <c r="C765" s="186" t="s">
        <v>674</v>
      </c>
      <c r="D765" s="262">
        <v>4097</v>
      </c>
      <c r="E765" s="208" t="str">
        <f>IF(VLOOKUP($B:$B,'F25 Warehouse Sale Product List'!$A:$F,6,FALSE)="","",VLOOKUP($B:$B,'F25 Warehouse Sale Product List'!$A:$F,6,FALSE))</f>
        <v/>
      </c>
      <c r="F765" s="187"/>
    </row>
    <row r="766" spans="1:6" x14ac:dyDescent="0.25">
      <c r="A766" s="185">
        <v>44718943</v>
      </c>
      <c r="B766" s="189">
        <v>9781459840133</v>
      </c>
      <c r="C766" s="186" t="s">
        <v>675</v>
      </c>
      <c r="D766" s="262">
        <v>4097</v>
      </c>
      <c r="E766" s="208" t="str">
        <f>IF(VLOOKUP($B:$B,'F25 Warehouse Sale Product List'!$A:$F,6,FALSE)="","",VLOOKUP($B:$B,'F25 Warehouse Sale Product List'!$A:$F,6,FALSE))</f>
        <v/>
      </c>
      <c r="F766" s="187"/>
    </row>
    <row r="767" spans="1:6" x14ac:dyDescent="0.25">
      <c r="A767" s="185">
        <v>90819311</v>
      </c>
      <c r="B767" s="189">
        <v>9781338702088</v>
      </c>
      <c r="C767" s="186" t="s">
        <v>347</v>
      </c>
      <c r="D767" s="262">
        <v>4078</v>
      </c>
      <c r="E767" s="208" t="str">
        <f>IF(VLOOKUP($B:$B,'F25 Warehouse Sale Product List'!$A:$F,6,FALSE)="","",VLOOKUP($B:$B,'F25 Warehouse Sale Product List'!$A:$F,6,FALSE))</f>
        <v/>
      </c>
      <c r="F767" s="187"/>
    </row>
    <row r="768" spans="1:6" x14ac:dyDescent="0.25">
      <c r="A768" s="185">
        <v>89156267</v>
      </c>
      <c r="B768" s="189">
        <v>9781338892604</v>
      </c>
      <c r="C768" s="186" t="s">
        <v>346</v>
      </c>
      <c r="D768" s="262">
        <v>4078</v>
      </c>
      <c r="E768" s="208" t="str">
        <f>IF(VLOOKUP($B:$B,'F25 Warehouse Sale Product List'!$A:$F,6,FALSE)="","",VLOOKUP($B:$B,'F25 Warehouse Sale Product List'!$A:$F,6,FALSE))</f>
        <v/>
      </c>
      <c r="F768" s="187"/>
    </row>
    <row r="769" spans="1:6" x14ac:dyDescent="0.25">
      <c r="A769" s="185">
        <v>1074476</v>
      </c>
      <c r="B769" s="189">
        <v>9780439120425</v>
      </c>
      <c r="C769" s="186" t="s">
        <v>447</v>
      </c>
      <c r="D769" s="262">
        <v>4078</v>
      </c>
      <c r="E769" s="208" t="str">
        <f>IF(VLOOKUP($B:$B,'F25 Warehouse Sale Product List'!$A:$F,6,FALSE)="","",VLOOKUP($B:$B,'F25 Warehouse Sale Product List'!$A:$F,6,FALSE))</f>
        <v/>
      </c>
      <c r="F769" s="187"/>
    </row>
    <row r="770" spans="1:6" x14ac:dyDescent="0.25">
      <c r="A770" s="185">
        <v>56336629</v>
      </c>
      <c r="B770" s="189">
        <v>9781339006888</v>
      </c>
      <c r="C770" s="186" t="s">
        <v>366</v>
      </c>
      <c r="D770" s="262">
        <v>4078</v>
      </c>
      <c r="E770" s="208" t="str">
        <f>IF(VLOOKUP($B:$B,'F25 Warehouse Sale Product List'!$A:$F,6,FALSE)="","",VLOOKUP($B:$B,'F25 Warehouse Sale Product List'!$A:$F,6,FALSE))</f>
        <v/>
      </c>
      <c r="F770" s="187"/>
    </row>
    <row r="771" spans="1:6" x14ac:dyDescent="0.25">
      <c r="A771" s="185">
        <v>86861181</v>
      </c>
      <c r="B771" s="189">
        <v>9781338831979</v>
      </c>
      <c r="C771" s="186" t="s">
        <v>345</v>
      </c>
      <c r="D771" s="262">
        <v>4078</v>
      </c>
      <c r="E771" s="208" t="str">
        <f>IF(VLOOKUP($B:$B,'F25 Warehouse Sale Product List'!$A:$F,6,FALSE)="","",VLOOKUP($B:$B,'F25 Warehouse Sale Product List'!$A:$F,6,FALSE))</f>
        <v/>
      </c>
      <c r="F771" s="187"/>
    </row>
    <row r="772" spans="1:6" x14ac:dyDescent="0.25">
      <c r="A772" s="185">
        <v>17694770</v>
      </c>
      <c r="B772" s="189">
        <v>9781338867442</v>
      </c>
      <c r="C772" s="186" t="s">
        <v>348</v>
      </c>
      <c r="D772" s="262">
        <v>4078</v>
      </c>
      <c r="E772" s="208" t="str">
        <f>IF(VLOOKUP($B:$B,'F25 Warehouse Sale Product List'!$A:$F,6,FALSE)="","",VLOOKUP($B:$B,'F25 Warehouse Sale Product List'!$A:$F,6,FALSE))</f>
        <v/>
      </c>
      <c r="F772" s="187"/>
    </row>
    <row r="773" spans="1:6" x14ac:dyDescent="0.25">
      <c r="A773" s="185">
        <v>97234157</v>
      </c>
      <c r="B773" s="189">
        <v>9781443198011</v>
      </c>
      <c r="C773" s="186" t="s">
        <v>361</v>
      </c>
      <c r="D773" s="262">
        <v>4078</v>
      </c>
      <c r="E773" s="208" t="str">
        <f>IF(VLOOKUP($B:$B,'F25 Warehouse Sale Product List'!$A:$F,6,FALSE)="","",VLOOKUP($B:$B,'F25 Warehouse Sale Product List'!$A:$F,6,FALSE))</f>
        <v/>
      </c>
      <c r="F773" s="187"/>
    </row>
    <row r="774" spans="1:6" x14ac:dyDescent="0.25">
      <c r="A774" s="185">
        <v>78508436</v>
      </c>
      <c r="B774" s="189">
        <v>9781338745535</v>
      </c>
      <c r="C774" s="186" t="s">
        <v>385</v>
      </c>
      <c r="D774" s="262">
        <v>4078</v>
      </c>
      <c r="E774" s="208" t="str">
        <f>IF(VLOOKUP($B:$B,'F25 Warehouse Sale Product List'!$A:$F,6,FALSE)="","",VLOOKUP($B:$B,'F25 Warehouse Sale Product List'!$A:$F,6,FALSE))</f>
        <v/>
      </c>
      <c r="F774" s="187"/>
    </row>
    <row r="775" spans="1:6" x14ac:dyDescent="0.25">
      <c r="A775" s="185">
        <v>58621833</v>
      </c>
      <c r="B775" s="189">
        <v>9781339045689</v>
      </c>
      <c r="C775" s="186" t="s">
        <v>450</v>
      </c>
      <c r="D775" s="262">
        <v>4077</v>
      </c>
      <c r="E775" s="208" t="str">
        <f>IF(VLOOKUP($B:$B,'F25 Warehouse Sale Product List'!$A:$F,6,FALSE)="","",VLOOKUP($B:$B,'F25 Warehouse Sale Product List'!$A:$F,6,FALSE))</f>
        <v/>
      </c>
      <c r="F775" s="187"/>
    </row>
    <row r="776" spans="1:6" x14ac:dyDescent="0.25">
      <c r="A776" s="185">
        <v>84962305</v>
      </c>
      <c r="B776" s="189">
        <v>9781338803297</v>
      </c>
      <c r="C776" s="186" t="s">
        <v>349</v>
      </c>
      <c r="D776" s="262">
        <v>4077</v>
      </c>
      <c r="E776" s="208" t="str">
        <f>IF(VLOOKUP($B:$B,'F25 Warehouse Sale Product List'!$A:$F,6,FALSE)="","",VLOOKUP($B:$B,'F25 Warehouse Sale Product List'!$A:$F,6,FALSE))</f>
        <v/>
      </c>
      <c r="F776" s="187"/>
    </row>
    <row r="777" spans="1:6" x14ac:dyDescent="0.25">
      <c r="A777" s="185">
        <v>79153906</v>
      </c>
      <c r="B777" s="189">
        <v>9781339027357</v>
      </c>
      <c r="C777" s="186" t="s">
        <v>552</v>
      </c>
      <c r="D777" s="262">
        <v>4077</v>
      </c>
      <c r="E777" s="208" t="str">
        <f>IF(VLOOKUP($B:$B,'F25 Warehouse Sale Product List'!$A:$F,6,FALSE)="","",VLOOKUP($B:$B,'F25 Warehouse Sale Product List'!$A:$F,6,FALSE))</f>
        <v/>
      </c>
      <c r="F777" s="187"/>
    </row>
    <row r="778" spans="1:6" x14ac:dyDescent="0.25">
      <c r="A778" s="185">
        <v>30258056</v>
      </c>
      <c r="B778" s="189">
        <v>9781338348569</v>
      </c>
      <c r="C778" s="186" t="s">
        <v>365</v>
      </c>
      <c r="D778" s="262">
        <v>4077</v>
      </c>
      <c r="E778" s="208" t="str">
        <f>IF(VLOOKUP($B:$B,'F25 Warehouse Sale Product List'!$A:$F,6,FALSE)="","",VLOOKUP($B:$B,'F25 Warehouse Sale Product List'!$A:$F,6,FALSE))</f>
        <v/>
      </c>
      <c r="F778" s="187"/>
    </row>
    <row r="779" spans="1:6" x14ac:dyDescent="0.25">
      <c r="A779" s="185">
        <v>99693881</v>
      </c>
      <c r="B779" s="189">
        <v>9781339039558</v>
      </c>
      <c r="C779" s="186" t="s">
        <v>670</v>
      </c>
      <c r="D779" s="262">
        <v>4077</v>
      </c>
      <c r="E779" s="208" t="str">
        <f>IF(VLOOKUP($B:$B,'F25 Warehouse Sale Product List'!$A:$F,6,FALSE)="","",VLOOKUP($B:$B,'F25 Warehouse Sale Product List'!$A:$F,6,FALSE))</f>
        <v/>
      </c>
      <c r="F779" s="187"/>
    </row>
    <row r="780" spans="1:6" x14ac:dyDescent="0.25">
      <c r="A780" s="185">
        <v>61715144</v>
      </c>
      <c r="B780" s="189">
        <v>9781338851397</v>
      </c>
      <c r="C780" s="186" t="s">
        <v>669</v>
      </c>
      <c r="D780" s="262">
        <v>4077</v>
      </c>
      <c r="E780" s="208" t="str">
        <f>IF(VLOOKUP($B:$B,'F25 Warehouse Sale Product List'!$A:$F,6,FALSE)="","",VLOOKUP($B:$B,'F25 Warehouse Sale Product List'!$A:$F,6,FALSE))</f>
        <v/>
      </c>
      <c r="F780" s="187"/>
    </row>
    <row r="781" spans="1:6" x14ac:dyDescent="0.25">
      <c r="A781" s="185">
        <v>33113910</v>
      </c>
      <c r="B781" s="189">
        <v>9781339036564</v>
      </c>
      <c r="C781" s="186" t="s">
        <v>451</v>
      </c>
      <c r="D781" s="262">
        <v>4077</v>
      </c>
      <c r="E781" s="208" t="str">
        <f>IF(VLOOKUP($B:$B,'F25 Warehouse Sale Product List'!$A:$F,6,FALSE)="","",VLOOKUP($B:$B,'F25 Warehouse Sale Product List'!$A:$F,6,FALSE))</f>
        <v/>
      </c>
      <c r="F781" s="187"/>
    </row>
    <row r="782" spans="1:6" x14ac:dyDescent="0.25">
      <c r="A782" s="185">
        <v>82422887</v>
      </c>
      <c r="B782" s="189">
        <v>9781338833140</v>
      </c>
      <c r="C782" s="186" t="s">
        <v>667</v>
      </c>
      <c r="D782" s="262">
        <v>4068</v>
      </c>
      <c r="E782" s="208" t="str">
        <f>IF(VLOOKUP($B:$B,'F25 Warehouse Sale Product List'!$A:$F,6,FALSE)="","",VLOOKUP($B:$B,'F25 Warehouse Sale Product List'!$A:$F,6,FALSE))</f>
        <v/>
      </c>
      <c r="F782" s="187"/>
    </row>
    <row r="783" spans="1:6" x14ac:dyDescent="0.25">
      <c r="A783" s="185">
        <v>71016445</v>
      </c>
      <c r="B783" s="189">
        <v>9781546144281</v>
      </c>
      <c r="C783" s="186" t="s">
        <v>1095</v>
      </c>
      <c r="D783" s="262">
        <v>4058</v>
      </c>
      <c r="E783" s="208" t="str">
        <f>IF(VLOOKUP($B:$B,'F25 Warehouse Sale Product List'!$A:$F,6,FALSE)="","",VLOOKUP($B:$B,'F25 Warehouse Sale Product List'!$A:$F,6,FALSE))</f>
        <v/>
      </c>
      <c r="F783" s="187"/>
    </row>
    <row r="784" spans="1:6" x14ac:dyDescent="0.25">
      <c r="A784" s="185">
        <v>68109561</v>
      </c>
      <c r="B784" s="189">
        <v>9781338893274</v>
      </c>
      <c r="C784" s="186" t="s">
        <v>553</v>
      </c>
      <c r="D784" s="262">
        <v>4058</v>
      </c>
      <c r="E784" s="208" t="str">
        <f>IF(VLOOKUP($B:$B,'F25 Warehouse Sale Product List'!$A:$F,6,FALSE)="","",VLOOKUP($B:$B,'F25 Warehouse Sale Product List'!$A:$F,6,FALSE))</f>
        <v/>
      </c>
      <c r="F784" s="187"/>
    </row>
    <row r="785" spans="1:6" x14ac:dyDescent="0.25">
      <c r="A785" s="185">
        <v>13109047</v>
      </c>
      <c r="B785" s="189">
        <v>9781546180210</v>
      </c>
      <c r="C785" s="186" t="s">
        <v>1099</v>
      </c>
      <c r="D785" s="262">
        <v>4058</v>
      </c>
      <c r="E785" s="208" t="str">
        <f>IF(VLOOKUP($B:$B,'F25 Warehouse Sale Product List'!$A:$F,6,FALSE)="","",VLOOKUP($B:$B,'F25 Warehouse Sale Product List'!$A:$F,6,FALSE))</f>
        <v/>
      </c>
      <c r="F785" s="187"/>
    </row>
    <row r="786" spans="1:6" x14ac:dyDescent="0.25">
      <c r="A786" s="185">
        <v>65235570</v>
      </c>
      <c r="B786" s="189">
        <v>9781443197069</v>
      </c>
      <c r="C786" s="186" t="s">
        <v>1100</v>
      </c>
      <c r="D786" s="262">
        <v>4058</v>
      </c>
      <c r="E786" s="208" t="str">
        <f>IF(VLOOKUP($B:$B,'F25 Warehouse Sale Product List'!$A:$F,6,FALSE)="","",VLOOKUP($B:$B,'F25 Warehouse Sale Product List'!$A:$F,6,FALSE))</f>
        <v/>
      </c>
      <c r="F786" s="187"/>
    </row>
    <row r="787" spans="1:6" x14ac:dyDescent="0.25">
      <c r="A787" s="185">
        <v>48258721</v>
      </c>
      <c r="B787" s="189">
        <v>9781546178682</v>
      </c>
      <c r="C787" s="186" t="s">
        <v>1098</v>
      </c>
      <c r="D787" s="262">
        <v>4058</v>
      </c>
      <c r="E787" s="208" t="str">
        <f>IF(VLOOKUP($B:$B,'F25 Warehouse Sale Product List'!$A:$F,6,FALSE)="","",VLOOKUP($B:$B,'F25 Warehouse Sale Product List'!$A:$F,6,FALSE))</f>
        <v/>
      </c>
      <c r="F787" s="187"/>
    </row>
    <row r="788" spans="1:6" x14ac:dyDescent="0.25">
      <c r="A788" s="185">
        <v>19621822</v>
      </c>
      <c r="B788" s="189">
        <v>9781338746730</v>
      </c>
      <c r="C788" s="186" t="s">
        <v>1097</v>
      </c>
      <c r="D788" s="262">
        <v>4058</v>
      </c>
      <c r="E788" s="208" t="str">
        <f>IF(VLOOKUP($B:$B,'F25 Warehouse Sale Product List'!$A:$F,6,FALSE)="","",VLOOKUP($B:$B,'F25 Warehouse Sale Product List'!$A:$F,6,FALSE))</f>
        <v/>
      </c>
      <c r="F788" s="187"/>
    </row>
    <row r="789" spans="1:6" x14ac:dyDescent="0.25">
      <c r="A789" s="185">
        <v>46466155</v>
      </c>
      <c r="B789" s="189">
        <v>9781039701199</v>
      </c>
      <c r="C789" s="186" t="s">
        <v>1096</v>
      </c>
      <c r="D789" s="262">
        <v>4058</v>
      </c>
      <c r="E789" s="208" t="str">
        <f>IF(VLOOKUP($B:$B,'F25 Warehouse Sale Product List'!$A:$F,6,FALSE)="","",VLOOKUP($B:$B,'F25 Warehouse Sale Product List'!$A:$F,6,FALSE))</f>
        <v/>
      </c>
      <c r="F789" s="187"/>
    </row>
    <row r="790" spans="1:6" x14ac:dyDescent="0.25">
      <c r="A790" s="185">
        <v>90813325</v>
      </c>
      <c r="B790" s="189">
        <v>9781339010182</v>
      </c>
      <c r="C790" s="186" t="s">
        <v>1106</v>
      </c>
      <c r="D790" s="262">
        <v>4057</v>
      </c>
      <c r="E790" s="208" t="str">
        <f>IF(VLOOKUP($B:$B,'F25 Warehouse Sale Product List'!$A:$F,6,FALSE)="","",VLOOKUP($B:$B,'F25 Warehouse Sale Product List'!$A:$F,6,FALSE))</f>
        <v/>
      </c>
      <c r="F790" s="187"/>
    </row>
    <row r="791" spans="1:6" x14ac:dyDescent="0.25">
      <c r="A791" s="185">
        <v>69109716</v>
      </c>
      <c r="B791" s="189">
        <v>9781912813391</v>
      </c>
      <c r="C791" s="186" t="s">
        <v>138</v>
      </c>
      <c r="D791" s="262">
        <v>4057</v>
      </c>
      <c r="E791" s="208" t="str">
        <f>IF(VLOOKUP($B:$B,'F25 Warehouse Sale Product List'!$A:$F,6,FALSE)="","",VLOOKUP($B:$B,'F25 Warehouse Sale Product List'!$A:$F,6,FALSE))</f>
        <v/>
      </c>
      <c r="F791" s="187"/>
    </row>
    <row r="792" spans="1:6" x14ac:dyDescent="0.25">
      <c r="A792" s="185">
        <v>14035327</v>
      </c>
      <c r="B792" s="189">
        <v>9781338603088</v>
      </c>
      <c r="C792" s="186" t="s">
        <v>1107</v>
      </c>
      <c r="D792" s="262">
        <v>4057</v>
      </c>
      <c r="E792" s="208" t="str">
        <f>IF(VLOOKUP($B:$B,'F25 Warehouse Sale Product List'!$A:$F,6,FALSE)="","",VLOOKUP($B:$B,'F25 Warehouse Sale Product List'!$A:$F,6,FALSE))</f>
        <v/>
      </c>
      <c r="F792" s="187"/>
    </row>
    <row r="793" spans="1:6" x14ac:dyDescent="0.25">
      <c r="A793" s="185">
        <v>99195694</v>
      </c>
      <c r="B793" s="189">
        <v>9781338840315</v>
      </c>
      <c r="C793" s="186" t="s">
        <v>1105</v>
      </c>
      <c r="D793" s="262">
        <v>4057</v>
      </c>
      <c r="E793" s="208" t="str">
        <f>IF(VLOOKUP($B:$B,'F25 Warehouse Sale Product List'!$A:$F,6,FALSE)="","",VLOOKUP($B:$B,'F25 Warehouse Sale Product List'!$A:$F,6,FALSE))</f>
        <v/>
      </c>
      <c r="F793" s="187"/>
    </row>
    <row r="794" spans="1:6" x14ac:dyDescent="0.25">
      <c r="A794" s="185">
        <v>10547358</v>
      </c>
      <c r="B794" s="189">
        <v>9781039706576</v>
      </c>
      <c r="C794" s="186" t="s">
        <v>1102</v>
      </c>
      <c r="D794" s="262">
        <v>4057</v>
      </c>
      <c r="E794" s="208" t="str">
        <f>IF(VLOOKUP($B:$B,'F25 Warehouse Sale Product List'!$A:$F,6,FALSE)="","",VLOOKUP($B:$B,'F25 Warehouse Sale Product List'!$A:$F,6,FALSE))</f>
        <v/>
      </c>
      <c r="F794" s="187"/>
    </row>
    <row r="795" spans="1:6" x14ac:dyDescent="0.25">
      <c r="A795" s="185">
        <v>65881251</v>
      </c>
      <c r="B795" s="189">
        <v>9781339022307</v>
      </c>
      <c r="C795" s="186" t="s">
        <v>1108</v>
      </c>
      <c r="D795" s="262">
        <v>4057</v>
      </c>
      <c r="E795" s="208" t="str">
        <f>IF(VLOOKUP($B:$B,'F25 Warehouse Sale Product List'!$A:$F,6,FALSE)="","",VLOOKUP($B:$B,'F25 Warehouse Sale Product List'!$A:$F,6,FALSE))</f>
        <v/>
      </c>
      <c r="F795" s="187"/>
    </row>
    <row r="796" spans="1:6" x14ac:dyDescent="0.25">
      <c r="A796" s="185">
        <v>56496098</v>
      </c>
      <c r="B796" s="189">
        <v>9781339042671</v>
      </c>
      <c r="C796" s="186" t="s">
        <v>1104</v>
      </c>
      <c r="D796" s="262">
        <v>4057</v>
      </c>
      <c r="E796" s="208" t="str">
        <f>IF(VLOOKUP($B:$B,'F25 Warehouse Sale Product List'!$A:$F,6,FALSE)="","",VLOOKUP($B:$B,'F25 Warehouse Sale Product List'!$A:$F,6,FALSE))</f>
        <v/>
      </c>
      <c r="F796" s="187"/>
    </row>
    <row r="797" spans="1:6" x14ac:dyDescent="0.25">
      <c r="A797" s="185">
        <v>85031959</v>
      </c>
      <c r="B797" s="189">
        <v>9781339011240</v>
      </c>
      <c r="C797" s="186" t="s">
        <v>1103</v>
      </c>
      <c r="D797" s="262">
        <v>4057</v>
      </c>
      <c r="E797" s="208" t="str">
        <f>IF(VLOOKUP($B:$B,'F25 Warehouse Sale Product List'!$A:$F,6,FALSE)="","",VLOOKUP($B:$B,'F25 Warehouse Sale Product List'!$A:$F,6,FALSE))</f>
        <v/>
      </c>
      <c r="F797" s="187"/>
    </row>
    <row r="798" spans="1:6" x14ac:dyDescent="0.25">
      <c r="A798" s="185">
        <v>64159529</v>
      </c>
      <c r="B798" s="189">
        <v>9781338745801</v>
      </c>
      <c r="C798" s="186" t="s">
        <v>1101</v>
      </c>
      <c r="D798" s="262">
        <v>4057</v>
      </c>
      <c r="E798" s="208" t="str">
        <f>IF(VLOOKUP($B:$B,'F25 Warehouse Sale Product List'!$A:$F,6,FALSE)="","",VLOOKUP($B:$B,'F25 Warehouse Sale Product List'!$A:$F,6,FALSE))</f>
        <v/>
      </c>
      <c r="F798" s="187"/>
    </row>
    <row r="799" spans="1:6" x14ac:dyDescent="0.25">
      <c r="A799" s="185">
        <v>65193101</v>
      </c>
      <c r="B799" s="189">
        <v>9781443193252</v>
      </c>
      <c r="C799" s="186" t="s">
        <v>337</v>
      </c>
      <c r="D799" s="262">
        <v>4048</v>
      </c>
      <c r="E799" s="208" t="str">
        <f>IF(VLOOKUP($B:$B,'F25 Warehouse Sale Product List'!$A:$F,6,FALSE)="","",VLOOKUP($B:$B,'F25 Warehouse Sale Product List'!$A:$F,6,FALSE))</f>
        <v/>
      </c>
      <c r="F799" s="187"/>
    </row>
    <row r="800" spans="1:6" x14ac:dyDescent="0.25">
      <c r="A800" s="185">
        <v>93771422</v>
      </c>
      <c r="B800" s="189">
        <v>9781443198868</v>
      </c>
      <c r="C800" s="186" t="s">
        <v>460</v>
      </c>
      <c r="D800" s="262">
        <v>4048</v>
      </c>
      <c r="E800" s="208" t="str">
        <f>IF(VLOOKUP($B:$B,'F25 Warehouse Sale Product List'!$A:$F,6,FALSE)="","",VLOOKUP($B:$B,'F25 Warehouse Sale Product List'!$A:$F,6,FALSE))</f>
        <v/>
      </c>
      <c r="F800" s="187"/>
    </row>
    <row r="801" spans="1:6" x14ac:dyDescent="0.25">
      <c r="A801" s="185">
        <v>22392603</v>
      </c>
      <c r="B801" s="189">
        <v>9781546126683</v>
      </c>
      <c r="C801" s="186" t="s">
        <v>663</v>
      </c>
      <c r="D801" s="262">
        <v>4038</v>
      </c>
      <c r="E801" s="208" t="str">
        <f>IF(VLOOKUP($B:$B,'F25 Warehouse Sale Product List'!$A:$F,6,FALSE)="","",VLOOKUP($B:$B,'F25 Warehouse Sale Product List'!$A:$F,6,FALSE))</f>
        <v/>
      </c>
      <c r="F801" s="187"/>
    </row>
    <row r="802" spans="1:6" x14ac:dyDescent="0.25">
      <c r="A802" s="185">
        <v>3560465</v>
      </c>
      <c r="B802" s="189">
        <v>9781338629347</v>
      </c>
      <c r="C802" s="186" t="s">
        <v>453</v>
      </c>
      <c r="D802" s="262">
        <v>4038</v>
      </c>
      <c r="E802" s="208" t="str">
        <f>IF(VLOOKUP($B:$B,'F25 Warehouse Sale Product List'!$A:$F,6,FALSE)="","",VLOOKUP($B:$B,'F25 Warehouse Sale Product List'!$A:$F,6,FALSE))</f>
        <v/>
      </c>
      <c r="F802" s="187"/>
    </row>
    <row r="803" spans="1:6" x14ac:dyDescent="0.25">
      <c r="A803" s="185">
        <v>11367841</v>
      </c>
      <c r="B803" s="189">
        <v>9781339041230</v>
      </c>
      <c r="C803" s="186" t="s">
        <v>660</v>
      </c>
      <c r="D803" s="262">
        <v>4038</v>
      </c>
      <c r="E803" s="208" t="str">
        <f>IF(VLOOKUP($B:$B,'F25 Warehouse Sale Product List'!$A:$F,6,FALSE)="","",VLOOKUP($B:$B,'F25 Warehouse Sale Product List'!$A:$F,6,FALSE))</f>
        <v/>
      </c>
      <c r="F803" s="187"/>
    </row>
    <row r="804" spans="1:6" x14ac:dyDescent="0.25">
      <c r="A804" s="185">
        <v>58087516</v>
      </c>
      <c r="B804" s="189">
        <v>9781546124962</v>
      </c>
      <c r="C804" s="186" t="s">
        <v>1111</v>
      </c>
      <c r="D804" s="262">
        <v>4038</v>
      </c>
      <c r="E804" s="208" t="str">
        <f>IF(VLOOKUP($B:$B,'F25 Warehouse Sale Product List'!$A:$F,6,FALSE)="","",VLOOKUP($B:$B,'F25 Warehouse Sale Product List'!$A:$F,6,FALSE))</f>
        <v/>
      </c>
      <c r="F804" s="187"/>
    </row>
    <row r="805" spans="1:6" x14ac:dyDescent="0.25">
      <c r="A805" s="185">
        <v>76336267</v>
      </c>
      <c r="B805" s="189">
        <v>9781665974608</v>
      </c>
      <c r="C805" s="186" t="s">
        <v>1112</v>
      </c>
      <c r="D805" s="262">
        <v>4038</v>
      </c>
      <c r="E805" s="208" t="str">
        <f>IF(VLOOKUP($B:$B,'F25 Warehouse Sale Product List'!$A:$F,6,FALSE)="","",VLOOKUP($B:$B,'F25 Warehouse Sale Product List'!$A:$F,6,FALSE))</f>
        <v/>
      </c>
      <c r="F805" s="187"/>
    </row>
    <row r="806" spans="1:6" x14ac:dyDescent="0.25">
      <c r="A806" s="185">
        <v>92090886</v>
      </c>
      <c r="B806" s="189">
        <v>9781419776762</v>
      </c>
      <c r="C806" s="186" t="s">
        <v>1110</v>
      </c>
      <c r="D806" s="262">
        <v>4038</v>
      </c>
      <c r="E806" s="208" t="str">
        <f>IF(VLOOKUP($B:$B,'F25 Warehouse Sale Product List'!$A:$F,6,FALSE)="","",VLOOKUP($B:$B,'F25 Warehouse Sale Product List'!$A:$F,6,FALSE))</f>
        <v/>
      </c>
      <c r="F806" s="187"/>
    </row>
    <row r="807" spans="1:6" x14ac:dyDescent="0.25">
      <c r="A807" s="185">
        <v>14776027</v>
      </c>
      <c r="B807" s="189">
        <v>9781339014982</v>
      </c>
      <c r="C807" s="186" t="s">
        <v>462</v>
      </c>
      <c r="D807" s="262">
        <v>4038</v>
      </c>
      <c r="E807" s="208" t="str">
        <f>IF(VLOOKUP($B:$B,'F25 Warehouse Sale Product List'!$A:$F,6,FALSE)="","",VLOOKUP($B:$B,'F25 Warehouse Sale Product List'!$A:$F,6,FALSE))</f>
        <v/>
      </c>
      <c r="F807" s="187"/>
    </row>
    <row r="808" spans="1:6" x14ac:dyDescent="0.25">
      <c r="A808" s="185">
        <v>41845542</v>
      </c>
      <c r="B808" s="189">
        <v>9781338305708</v>
      </c>
      <c r="C808" s="186" t="s">
        <v>1109</v>
      </c>
      <c r="D808" s="262">
        <v>4038</v>
      </c>
      <c r="E808" s="208" t="str">
        <f>IF(VLOOKUP($B:$B,'F25 Warehouse Sale Product List'!$A:$F,6,FALSE)="","",VLOOKUP($B:$B,'F25 Warehouse Sale Product List'!$A:$F,6,FALSE))</f>
        <v/>
      </c>
      <c r="F808" s="187"/>
    </row>
    <row r="809" spans="1:6" x14ac:dyDescent="0.25">
      <c r="A809" s="185">
        <v>34487507</v>
      </c>
      <c r="B809" s="189">
        <v>9781338783513</v>
      </c>
      <c r="C809" s="186" t="s">
        <v>1113</v>
      </c>
      <c r="D809" s="262">
        <v>4037</v>
      </c>
      <c r="E809" s="208" t="str">
        <f>IF(VLOOKUP($B:$B,'F25 Warehouse Sale Product List'!$A:$F,6,FALSE)="","",VLOOKUP($B:$B,'F25 Warehouse Sale Product List'!$A:$F,6,FALSE))</f>
        <v/>
      </c>
      <c r="F809" s="187"/>
    </row>
    <row r="810" spans="1:6" x14ac:dyDescent="0.25">
      <c r="A810" s="185">
        <v>41605223</v>
      </c>
      <c r="B810" s="189">
        <v>9781338881653</v>
      </c>
      <c r="C810" s="186" t="s">
        <v>1115</v>
      </c>
      <c r="D810" s="262">
        <v>4037</v>
      </c>
      <c r="E810" s="208" t="str">
        <f>IF(VLOOKUP($B:$B,'F25 Warehouse Sale Product List'!$A:$F,6,FALSE)="","",VLOOKUP($B:$B,'F25 Warehouse Sale Product List'!$A:$F,6,FALSE))</f>
        <v/>
      </c>
      <c r="F810" s="187"/>
    </row>
    <row r="811" spans="1:6" x14ac:dyDescent="0.25">
      <c r="A811" s="185">
        <v>682436</v>
      </c>
      <c r="B811" s="189">
        <v>9780439244190</v>
      </c>
      <c r="C811" s="186" t="s">
        <v>449</v>
      </c>
      <c r="D811" s="262">
        <v>4037</v>
      </c>
      <c r="E811" s="208" t="str">
        <f>IF(VLOOKUP($B:$B,'F25 Warehouse Sale Product List'!$A:$F,6,FALSE)="","",VLOOKUP($B:$B,'F25 Warehouse Sale Product List'!$A:$F,6,FALSE))</f>
        <v/>
      </c>
      <c r="F811" s="187"/>
    </row>
    <row r="812" spans="1:6" x14ac:dyDescent="0.25">
      <c r="A812" s="185">
        <v>25351471</v>
      </c>
      <c r="B812" s="189">
        <v>9781339037370</v>
      </c>
      <c r="C812" s="186" t="s">
        <v>551</v>
      </c>
      <c r="D812" s="262">
        <v>4037</v>
      </c>
      <c r="E812" s="208" t="str">
        <f>IF(VLOOKUP($B:$B,'F25 Warehouse Sale Product List'!$A:$F,6,FALSE)="","",VLOOKUP($B:$B,'F25 Warehouse Sale Product List'!$A:$F,6,FALSE))</f>
        <v/>
      </c>
      <c r="F812" s="187"/>
    </row>
    <row r="813" spans="1:6" x14ac:dyDescent="0.25">
      <c r="A813" s="185">
        <v>16497091</v>
      </c>
      <c r="B813" s="189">
        <v>9781339019888</v>
      </c>
      <c r="C813" s="186" t="s">
        <v>1114</v>
      </c>
      <c r="D813" s="262">
        <v>4037</v>
      </c>
      <c r="E813" s="208" t="str">
        <f>IF(VLOOKUP($B:$B,'F25 Warehouse Sale Product List'!$A:$F,6,FALSE)="","",VLOOKUP($B:$B,'F25 Warehouse Sale Product List'!$A:$F,6,FALSE))</f>
        <v/>
      </c>
      <c r="F813" s="187"/>
    </row>
    <row r="814" spans="1:6" x14ac:dyDescent="0.25">
      <c r="A814" s="185">
        <v>65129455</v>
      </c>
      <c r="B814" s="189">
        <v>9781338875492</v>
      </c>
      <c r="C814" s="186" t="s">
        <v>650</v>
      </c>
      <c r="D814" s="262">
        <v>4037</v>
      </c>
      <c r="E814" s="208" t="str">
        <f>IF(VLOOKUP($B:$B,'F25 Warehouse Sale Product List'!$A:$F,6,FALSE)="","",VLOOKUP($B:$B,'F25 Warehouse Sale Product List'!$A:$F,6,FALSE))</f>
        <v/>
      </c>
      <c r="F814" s="187"/>
    </row>
    <row r="815" spans="1:6" x14ac:dyDescent="0.25">
      <c r="A815" s="185">
        <v>56613912</v>
      </c>
      <c r="B815" s="189">
        <v>9781338847352</v>
      </c>
      <c r="C815" s="186" t="s">
        <v>654</v>
      </c>
      <c r="D815" s="262">
        <v>4037</v>
      </c>
      <c r="E815" s="208" t="str">
        <f>IF(VLOOKUP($B:$B,'F25 Warehouse Sale Product List'!$A:$F,6,FALSE)="","",VLOOKUP($B:$B,'F25 Warehouse Sale Product List'!$A:$F,6,FALSE))</f>
        <v/>
      </c>
      <c r="F815" s="187"/>
    </row>
    <row r="816" spans="1:6" x14ac:dyDescent="0.25">
      <c r="A816" s="185">
        <v>51857873</v>
      </c>
      <c r="B816" s="189">
        <v>9781338835557</v>
      </c>
      <c r="C816" s="186" t="s">
        <v>1116</v>
      </c>
      <c r="D816" s="262">
        <v>4037</v>
      </c>
      <c r="E816" s="208" t="str">
        <f>IF(VLOOKUP($B:$B,'F25 Warehouse Sale Product List'!$A:$F,6,FALSE)="","",VLOOKUP($B:$B,'F25 Warehouse Sale Product List'!$A:$F,6,FALSE))</f>
        <v/>
      </c>
      <c r="F816" s="187"/>
    </row>
    <row r="817" spans="1:6" x14ac:dyDescent="0.25">
      <c r="A817" s="185">
        <v>11137310</v>
      </c>
      <c r="B817" s="189">
        <v>9781338883046</v>
      </c>
      <c r="C817" s="186" t="s">
        <v>627</v>
      </c>
      <c r="D817" s="262">
        <v>4037</v>
      </c>
      <c r="E817" s="208" t="str">
        <f>IF(VLOOKUP($B:$B,'F25 Warehouse Sale Product List'!$A:$F,6,FALSE)="","",VLOOKUP($B:$B,'F25 Warehouse Sale Product List'!$A:$F,6,FALSE))</f>
        <v/>
      </c>
      <c r="F817" s="187"/>
    </row>
    <row r="818" spans="1:6" x14ac:dyDescent="0.25">
      <c r="A818" s="185">
        <v>74693307</v>
      </c>
      <c r="B818" s="189">
        <v>9781338880366</v>
      </c>
      <c r="C818" s="186" t="s">
        <v>566</v>
      </c>
      <c r="D818" s="262">
        <v>4028</v>
      </c>
      <c r="E818" s="208" t="str">
        <f>IF(VLOOKUP($B:$B,'F25 Warehouse Sale Product List'!$A:$F,6,FALSE)="","",VLOOKUP($B:$B,'F25 Warehouse Sale Product List'!$A:$F,6,FALSE))</f>
        <v/>
      </c>
      <c r="F818" s="187"/>
    </row>
    <row r="819" spans="1:6" x14ac:dyDescent="0.25">
      <c r="A819" s="185">
        <v>45591289</v>
      </c>
      <c r="B819" s="189">
        <v>9781338835427</v>
      </c>
      <c r="C819" s="186" t="s">
        <v>458</v>
      </c>
      <c r="D819" s="262">
        <v>4028</v>
      </c>
      <c r="E819" s="208" t="str">
        <f>IF(VLOOKUP($B:$B,'F25 Warehouse Sale Product List'!$A:$F,6,FALSE)="","",VLOOKUP($B:$B,'F25 Warehouse Sale Product List'!$A:$F,6,FALSE))</f>
        <v/>
      </c>
      <c r="F819" s="187"/>
    </row>
    <row r="820" spans="1:6" x14ac:dyDescent="0.25">
      <c r="A820" s="185">
        <v>70411127</v>
      </c>
      <c r="B820" s="189">
        <v>9781339045757</v>
      </c>
      <c r="C820" s="186" t="s">
        <v>1119</v>
      </c>
      <c r="D820" s="262">
        <v>4028</v>
      </c>
      <c r="E820" s="208" t="str">
        <f>IF(VLOOKUP($B:$B,'F25 Warehouse Sale Product List'!$A:$F,6,FALSE)="","",VLOOKUP($B:$B,'F25 Warehouse Sale Product List'!$A:$F,6,FALSE))</f>
        <v/>
      </c>
      <c r="F820" s="187"/>
    </row>
    <row r="821" spans="1:6" x14ac:dyDescent="0.25">
      <c r="A821" s="185">
        <v>67008535</v>
      </c>
      <c r="B821" s="189">
        <v>9781338834109</v>
      </c>
      <c r="C821" s="186" t="s">
        <v>659</v>
      </c>
      <c r="D821" s="262">
        <v>4028</v>
      </c>
      <c r="E821" s="208" t="str">
        <f>IF(VLOOKUP($B:$B,'F25 Warehouse Sale Product List'!$A:$F,6,FALSE)="","",VLOOKUP($B:$B,'F25 Warehouse Sale Product List'!$A:$F,6,FALSE))</f>
        <v/>
      </c>
      <c r="F821" s="187"/>
    </row>
    <row r="822" spans="1:6" x14ac:dyDescent="0.25">
      <c r="A822" s="185">
        <v>50394423</v>
      </c>
      <c r="B822" s="189">
        <v>9781546102618</v>
      </c>
      <c r="C822" s="186" t="s">
        <v>1117</v>
      </c>
      <c r="D822" s="262">
        <v>4028</v>
      </c>
      <c r="E822" s="208" t="str">
        <f>IF(VLOOKUP($B:$B,'F25 Warehouse Sale Product List'!$A:$F,6,FALSE)="","",VLOOKUP($B:$B,'F25 Warehouse Sale Product List'!$A:$F,6,FALSE))</f>
        <v/>
      </c>
      <c r="F822" s="187"/>
    </row>
    <row r="823" spans="1:6" x14ac:dyDescent="0.25">
      <c r="A823" s="185">
        <v>84584541</v>
      </c>
      <c r="B823" s="189">
        <v>9781039702004</v>
      </c>
      <c r="C823" s="186" t="s">
        <v>1118</v>
      </c>
      <c r="D823" s="262">
        <v>4028</v>
      </c>
      <c r="E823" s="208" t="str">
        <f>IF(VLOOKUP($B:$B,'F25 Warehouse Sale Product List'!$A:$F,6,FALSE)="","",VLOOKUP($B:$B,'F25 Warehouse Sale Product List'!$A:$F,6,FALSE))</f>
        <v/>
      </c>
      <c r="F823" s="187"/>
    </row>
    <row r="824" spans="1:6" x14ac:dyDescent="0.25">
      <c r="A824" s="185">
        <v>92512956</v>
      </c>
      <c r="B824" s="189">
        <v>9781338893090</v>
      </c>
      <c r="C824" s="186" t="s">
        <v>541</v>
      </c>
      <c r="D824" s="262">
        <v>4027</v>
      </c>
      <c r="E824" s="208" t="str">
        <f>IF(VLOOKUP($B:$B,'F25 Warehouse Sale Product List'!$A:$F,6,FALSE)="","",VLOOKUP($B:$B,'F25 Warehouse Sale Product List'!$A:$F,6,FALSE))</f>
        <v/>
      </c>
      <c r="F824" s="187"/>
    </row>
    <row r="825" spans="1:6" x14ac:dyDescent="0.25">
      <c r="A825" s="185">
        <v>1507196</v>
      </c>
      <c r="B825" s="189">
        <v>9780439946582</v>
      </c>
      <c r="C825" s="186" t="s">
        <v>1126</v>
      </c>
      <c r="D825" s="262">
        <v>4027</v>
      </c>
      <c r="E825" s="208" t="str">
        <f>IF(VLOOKUP($B:$B,'F25 Warehouse Sale Product List'!$A:$F,6,FALSE)="","",VLOOKUP($B:$B,'F25 Warehouse Sale Product List'!$A:$F,6,FALSE))</f>
        <v/>
      </c>
      <c r="F825" s="187"/>
    </row>
    <row r="826" spans="1:6" x14ac:dyDescent="0.25">
      <c r="A826" s="185">
        <v>34117770</v>
      </c>
      <c r="B826" s="189">
        <v>9781338893250</v>
      </c>
      <c r="C826" s="186" t="s">
        <v>550</v>
      </c>
      <c r="D826" s="262">
        <v>4027</v>
      </c>
      <c r="E826" s="208" t="str">
        <f>IF(VLOOKUP($B:$B,'F25 Warehouse Sale Product List'!$A:$F,6,FALSE)="","",VLOOKUP($B:$B,'F25 Warehouse Sale Product List'!$A:$F,6,FALSE))</f>
        <v/>
      </c>
      <c r="F826" s="187"/>
    </row>
    <row r="827" spans="1:6" x14ac:dyDescent="0.25">
      <c r="A827" s="185">
        <v>35092818</v>
      </c>
      <c r="B827" s="189">
        <v>9781338863482</v>
      </c>
      <c r="C827" s="186" t="s">
        <v>649</v>
      </c>
      <c r="D827" s="262">
        <v>4027</v>
      </c>
      <c r="E827" s="208" t="str">
        <f>IF(VLOOKUP($B:$B,'F25 Warehouse Sale Product List'!$A:$F,6,FALSE)="","",VLOOKUP($B:$B,'F25 Warehouse Sale Product List'!$A:$F,6,FALSE))</f>
        <v/>
      </c>
      <c r="F827" s="187"/>
    </row>
    <row r="828" spans="1:6" x14ac:dyDescent="0.25">
      <c r="A828" s="185">
        <v>27884452</v>
      </c>
      <c r="B828" s="189">
        <v>9781339023458</v>
      </c>
      <c r="C828" s="186" t="s">
        <v>1124</v>
      </c>
      <c r="D828" s="262">
        <v>4027</v>
      </c>
      <c r="E828" s="208" t="str">
        <f>IF(VLOOKUP($B:$B,'F25 Warehouse Sale Product List'!$A:$F,6,FALSE)="","",VLOOKUP($B:$B,'F25 Warehouse Sale Product List'!$A:$F,6,FALSE))</f>
        <v/>
      </c>
      <c r="F828" s="187"/>
    </row>
    <row r="829" spans="1:6" x14ac:dyDescent="0.25">
      <c r="A829" s="185">
        <v>50046183</v>
      </c>
      <c r="B829" s="189">
        <v>9781339044347</v>
      </c>
      <c r="C829" s="186" t="s">
        <v>1123</v>
      </c>
      <c r="D829" s="262">
        <v>4027</v>
      </c>
      <c r="E829" s="208" t="str">
        <f>IF(VLOOKUP($B:$B,'F25 Warehouse Sale Product List'!$A:$F,6,FALSE)="","",VLOOKUP($B:$B,'F25 Warehouse Sale Product List'!$A:$F,6,FALSE))</f>
        <v/>
      </c>
      <c r="F829" s="187"/>
    </row>
    <row r="830" spans="1:6" x14ac:dyDescent="0.25">
      <c r="A830" s="185">
        <v>70053696</v>
      </c>
      <c r="B830" s="189">
        <v>9781338834123</v>
      </c>
      <c r="C830" s="186" t="s">
        <v>1121</v>
      </c>
      <c r="D830" s="262">
        <v>4027</v>
      </c>
      <c r="E830" s="208" t="str">
        <f>IF(VLOOKUP($B:$B,'F25 Warehouse Sale Product List'!$A:$F,6,FALSE)="","",VLOOKUP($B:$B,'F25 Warehouse Sale Product List'!$A:$F,6,FALSE))</f>
        <v/>
      </c>
      <c r="F830" s="187"/>
    </row>
    <row r="831" spans="1:6" x14ac:dyDescent="0.25">
      <c r="A831" s="185">
        <v>87080212</v>
      </c>
      <c r="B831" s="189">
        <v>9781338741032</v>
      </c>
      <c r="C831" s="186" t="s">
        <v>1125</v>
      </c>
      <c r="D831" s="262">
        <v>4027</v>
      </c>
      <c r="E831" s="208" t="str">
        <f>IF(VLOOKUP($B:$B,'F25 Warehouse Sale Product List'!$A:$F,6,FALSE)="","",VLOOKUP($B:$B,'F25 Warehouse Sale Product List'!$A:$F,6,FALSE))</f>
        <v/>
      </c>
      <c r="F831" s="187"/>
    </row>
    <row r="832" spans="1:6" x14ac:dyDescent="0.25">
      <c r="A832" s="185">
        <v>22490477</v>
      </c>
      <c r="B832" s="189">
        <v>9781546127826</v>
      </c>
      <c r="C832" s="186" t="s">
        <v>1122</v>
      </c>
      <c r="D832" s="262">
        <v>4027</v>
      </c>
      <c r="E832" s="208" t="str">
        <f>IF(VLOOKUP($B:$B,'F25 Warehouse Sale Product List'!$A:$F,6,FALSE)="","",VLOOKUP($B:$B,'F25 Warehouse Sale Product List'!$A:$F,6,FALSE))</f>
        <v/>
      </c>
      <c r="F832" s="187"/>
    </row>
    <row r="833" spans="1:6" x14ac:dyDescent="0.25">
      <c r="A833" s="185">
        <v>90767011</v>
      </c>
      <c r="B833" s="189">
        <v>9781506747033</v>
      </c>
      <c r="C833" s="186" t="s">
        <v>1120</v>
      </c>
      <c r="D833" s="262">
        <v>4027</v>
      </c>
      <c r="E833" s="208" t="str">
        <f>IF(VLOOKUP($B:$B,'F25 Warehouse Sale Product List'!$A:$F,6,FALSE)="","",VLOOKUP($B:$B,'F25 Warehouse Sale Product List'!$A:$F,6,FALSE))</f>
        <v/>
      </c>
      <c r="F833" s="187"/>
    </row>
    <row r="834" spans="1:6" x14ac:dyDescent="0.25">
      <c r="A834" s="185">
        <v>54090102</v>
      </c>
      <c r="B834" s="189">
        <v>9781338849318</v>
      </c>
      <c r="C834" s="186" t="s">
        <v>544</v>
      </c>
      <c r="D834" s="262">
        <v>4018</v>
      </c>
      <c r="E834" s="208" t="str">
        <f>IF(VLOOKUP($B:$B,'F25 Warehouse Sale Product List'!$A:$F,6,FALSE)="","",VLOOKUP($B:$B,'F25 Warehouse Sale Product List'!$A:$F,6,FALSE))</f>
        <v/>
      </c>
      <c r="F834" s="187"/>
    </row>
    <row r="835" spans="1:6" x14ac:dyDescent="0.25">
      <c r="A835" s="185">
        <v>94142985</v>
      </c>
      <c r="B835" s="189">
        <v>9781338794977</v>
      </c>
      <c r="C835" s="186" t="s">
        <v>532</v>
      </c>
      <c r="D835" s="262">
        <v>4018</v>
      </c>
      <c r="E835" s="208" t="str">
        <f>IF(VLOOKUP($B:$B,'F25 Warehouse Sale Product List'!$A:$F,6,FALSE)="","",VLOOKUP($B:$B,'F25 Warehouse Sale Product List'!$A:$F,6,FALSE))</f>
        <v/>
      </c>
      <c r="F835" s="187"/>
    </row>
    <row r="836" spans="1:6" x14ac:dyDescent="0.25">
      <c r="A836" s="185">
        <v>67136449</v>
      </c>
      <c r="B836" s="189">
        <v>9781338847321</v>
      </c>
      <c r="C836" s="186" t="s">
        <v>333</v>
      </c>
      <c r="D836" s="262">
        <v>4018</v>
      </c>
      <c r="E836" s="208" t="str">
        <f>IF(VLOOKUP($B:$B,'F25 Warehouse Sale Product List'!$A:$F,6,FALSE)="","",VLOOKUP($B:$B,'F25 Warehouse Sale Product List'!$A:$F,6,FALSE))</f>
        <v/>
      </c>
      <c r="F836" s="187"/>
    </row>
    <row r="837" spans="1:6" x14ac:dyDescent="0.25">
      <c r="A837" s="185">
        <v>16819655</v>
      </c>
      <c r="B837" s="189">
        <v>9781339043173</v>
      </c>
      <c r="C837" s="186" t="s">
        <v>646</v>
      </c>
      <c r="D837" s="262">
        <v>4018</v>
      </c>
      <c r="E837" s="208" t="str">
        <f>IF(VLOOKUP($B:$B,'F25 Warehouse Sale Product List'!$A:$F,6,FALSE)="","",VLOOKUP($B:$B,'F25 Warehouse Sale Product List'!$A:$F,6,FALSE))</f>
        <v/>
      </c>
      <c r="F837" s="187"/>
    </row>
    <row r="838" spans="1:6" x14ac:dyDescent="0.25">
      <c r="A838" s="185">
        <v>76745931</v>
      </c>
      <c r="B838" s="189">
        <v>9781339032504</v>
      </c>
      <c r="C838" s="186" t="s">
        <v>644</v>
      </c>
      <c r="D838" s="262">
        <v>4018</v>
      </c>
      <c r="E838" s="208" t="str">
        <f>IF(VLOOKUP($B:$B,'F25 Warehouse Sale Product List'!$A:$F,6,FALSE)="","",VLOOKUP($B:$B,'F25 Warehouse Sale Product List'!$A:$F,6,FALSE))</f>
        <v/>
      </c>
      <c r="F838" s="187"/>
    </row>
    <row r="839" spans="1:6" x14ac:dyDescent="0.25">
      <c r="A839" s="185">
        <v>55854437</v>
      </c>
      <c r="B839" s="189">
        <v>9780062954558</v>
      </c>
      <c r="C839" s="186" t="s">
        <v>642</v>
      </c>
      <c r="D839" s="262">
        <v>4018</v>
      </c>
      <c r="E839" s="208" t="str">
        <f>IF(VLOOKUP($B:$B,'F25 Warehouse Sale Product List'!$A:$F,6,FALSE)="","",VLOOKUP($B:$B,'F25 Warehouse Sale Product List'!$A:$F,6,FALSE))</f>
        <v/>
      </c>
      <c r="F839" s="187"/>
    </row>
    <row r="840" spans="1:6" x14ac:dyDescent="0.25">
      <c r="A840" s="185">
        <v>80807723</v>
      </c>
      <c r="B840" s="189">
        <v>9781338226423</v>
      </c>
      <c r="C840" s="186" t="s">
        <v>1128</v>
      </c>
      <c r="D840" s="262">
        <v>4018</v>
      </c>
      <c r="E840" s="208" t="str">
        <f>IF(VLOOKUP($B:$B,'F25 Warehouse Sale Product List'!$A:$F,6,FALSE)="","",VLOOKUP($B:$B,'F25 Warehouse Sale Product List'!$A:$F,6,FALSE))</f>
        <v/>
      </c>
      <c r="F840" s="187"/>
    </row>
    <row r="841" spans="1:6" x14ac:dyDescent="0.25">
      <c r="A841" s="185">
        <v>47615923</v>
      </c>
      <c r="B841" s="189">
        <v>9781368094313</v>
      </c>
      <c r="C841" s="186" t="s">
        <v>1127</v>
      </c>
      <c r="D841" s="262">
        <v>4018</v>
      </c>
      <c r="E841" s="208" t="str">
        <f>IF(VLOOKUP($B:$B,'F25 Warehouse Sale Product List'!$A:$F,6,FALSE)="","",VLOOKUP($B:$B,'F25 Warehouse Sale Product List'!$A:$F,6,FALSE))</f>
        <v/>
      </c>
      <c r="F841" s="187"/>
    </row>
    <row r="842" spans="1:6" x14ac:dyDescent="0.25">
      <c r="A842" s="185">
        <v>20929873</v>
      </c>
      <c r="B842" s="189">
        <v>9781338865776</v>
      </c>
      <c r="C842" s="186" t="s">
        <v>645</v>
      </c>
      <c r="D842" s="262">
        <v>4018</v>
      </c>
      <c r="E842" s="208" t="str">
        <f>IF(VLOOKUP($B:$B,'F25 Warehouse Sale Product List'!$A:$F,6,FALSE)="","",VLOOKUP($B:$B,'F25 Warehouse Sale Product List'!$A:$F,6,FALSE))</f>
        <v/>
      </c>
      <c r="F842" s="187"/>
    </row>
    <row r="843" spans="1:6" x14ac:dyDescent="0.25">
      <c r="A843" s="185">
        <v>86978731</v>
      </c>
      <c r="B843" s="189">
        <v>9781339012032</v>
      </c>
      <c r="C843" s="186" t="s">
        <v>533</v>
      </c>
      <c r="D843" s="262">
        <v>4018</v>
      </c>
      <c r="E843" s="208" t="str">
        <f>IF(VLOOKUP($B:$B,'F25 Warehouse Sale Product List'!$A:$F,6,FALSE)="","",VLOOKUP($B:$B,'F25 Warehouse Sale Product List'!$A:$F,6,FALSE))</f>
        <v/>
      </c>
      <c r="F843" s="187"/>
    </row>
    <row r="844" spans="1:6" x14ac:dyDescent="0.25">
      <c r="A844" s="185">
        <v>67916854</v>
      </c>
      <c r="B844" s="189">
        <v>9781546143819</v>
      </c>
      <c r="C844" s="186" t="s">
        <v>1131</v>
      </c>
      <c r="D844" s="262">
        <v>4017</v>
      </c>
      <c r="E844" s="208" t="str">
        <f>IF(VLOOKUP($B:$B,'F25 Warehouse Sale Product List'!$A:$F,6,FALSE)="","",VLOOKUP($B:$B,'F25 Warehouse Sale Product List'!$A:$F,6,FALSE))</f>
        <v/>
      </c>
      <c r="F844" s="187"/>
    </row>
    <row r="845" spans="1:6" x14ac:dyDescent="0.25">
      <c r="A845" s="185">
        <v>66171822</v>
      </c>
      <c r="B845" s="189">
        <v>9781039701953</v>
      </c>
      <c r="C845" s="186" t="s">
        <v>549</v>
      </c>
      <c r="D845" s="262">
        <v>4017</v>
      </c>
      <c r="E845" s="208" t="str">
        <f>IF(VLOOKUP($B:$B,'F25 Warehouse Sale Product List'!$A:$F,6,FALSE)="","",VLOOKUP($B:$B,'F25 Warehouse Sale Product List'!$A:$F,6,FALSE))</f>
        <v/>
      </c>
      <c r="F845" s="187"/>
    </row>
    <row r="846" spans="1:6" x14ac:dyDescent="0.25">
      <c r="A846" s="185">
        <v>90785586</v>
      </c>
      <c r="B846" s="189">
        <v>9781443193528</v>
      </c>
      <c r="C846" s="186" t="s">
        <v>182</v>
      </c>
      <c r="D846" s="262">
        <v>4017</v>
      </c>
      <c r="E846" s="208" t="str">
        <f>IF(VLOOKUP($B:$B,'F25 Warehouse Sale Product List'!$A:$F,6,FALSE)="","",VLOOKUP($B:$B,'F25 Warehouse Sale Product List'!$A:$F,6,FALSE))</f>
        <v/>
      </c>
      <c r="F846" s="187"/>
    </row>
    <row r="847" spans="1:6" x14ac:dyDescent="0.25">
      <c r="A847" s="185">
        <v>91309456</v>
      </c>
      <c r="B847" s="189">
        <v>9781443199698</v>
      </c>
      <c r="C847" s="186" t="s">
        <v>639</v>
      </c>
      <c r="D847" s="262">
        <v>4017</v>
      </c>
      <c r="E847" s="208" t="str">
        <f>IF(VLOOKUP($B:$B,'F25 Warehouse Sale Product List'!$A:$F,6,FALSE)="","",VLOOKUP($B:$B,'F25 Warehouse Sale Product List'!$A:$F,6,FALSE))</f>
        <v/>
      </c>
      <c r="F847" s="187"/>
    </row>
    <row r="848" spans="1:6" x14ac:dyDescent="0.25">
      <c r="A848" s="185">
        <v>22088585</v>
      </c>
      <c r="B848" s="189">
        <v>9781338826944</v>
      </c>
      <c r="C848" s="186" t="s">
        <v>310</v>
      </c>
      <c r="D848" s="262">
        <v>4017</v>
      </c>
      <c r="E848" s="208" t="str">
        <f>IF(VLOOKUP($B:$B,'F25 Warehouse Sale Product List'!$A:$F,6,FALSE)="","",VLOOKUP($B:$B,'F25 Warehouse Sale Product List'!$A:$F,6,FALSE))</f>
        <v/>
      </c>
      <c r="F848" s="187"/>
    </row>
    <row r="849" spans="1:6" x14ac:dyDescent="0.25">
      <c r="A849" s="185">
        <v>49134457</v>
      </c>
      <c r="B849" s="189">
        <v>9781546143123</v>
      </c>
      <c r="C849" s="186" t="s">
        <v>1132</v>
      </c>
      <c r="D849" s="262">
        <v>4017</v>
      </c>
      <c r="E849" s="208" t="str">
        <f>IF(VLOOKUP($B:$B,'F25 Warehouse Sale Product List'!$A:$F,6,FALSE)="","",VLOOKUP($B:$B,'F25 Warehouse Sale Product List'!$A:$F,6,FALSE))</f>
        <v/>
      </c>
      <c r="F849" s="187"/>
    </row>
    <row r="850" spans="1:6" x14ac:dyDescent="0.25">
      <c r="A850" s="185">
        <v>37757047</v>
      </c>
      <c r="B850" s="189">
        <v>9781546173014</v>
      </c>
      <c r="C850" s="186" t="s">
        <v>1130</v>
      </c>
      <c r="D850" s="262">
        <v>4017</v>
      </c>
      <c r="E850" s="208" t="str">
        <f>IF(VLOOKUP($B:$B,'F25 Warehouse Sale Product List'!$A:$F,6,FALSE)="","",VLOOKUP($B:$B,'F25 Warehouse Sale Product List'!$A:$F,6,FALSE))</f>
        <v/>
      </c>
      <c r="F850" s="187"/>
    </row>
    <row r="851" spans="1:6" x14ac:dyDescent="0.25">
      <c r="A851" s="185">
        <v>81220473</v>
      </c>
      <c r="B851" s="189">
        <v>9781443198851</v>
      </c>
      <c r="C851" s="186" t="s">
        <v>1129</v>
      </c>
      <c r="D851" s="262">
        <v>4017</v>
      </c>
      <c r="E851" s="208" t="str">
        <f>IF(VLOOKUP($B:$B,'F25 Warehouse Sale Product List'!$A:$F,6,FALSE)="","",VLOOKUP($B:$B,'F25 Warehouse Sale Product List'!$A:$F,6,FALSE))</f>
        <v/>
      </c>
      <c r="F851" s="187"/>
    </row>
    <row r="852" spans="1:6" x14ac:dyDescent="0.25">
      <c r="A852" s="185">
        <v>91702667</v>
      </c>
      <c r="B852" s="189">
        <v>9781339031200</v>
      </c>
      <c r="C852" s="186" t="s">
        <v>641</v>
      </c>
      <c r="D852" s="262">
        <v>4017</v>
      </c>
      <c r="E852" s="208" t="str">
        <f>IF(VLOOKUP($B:$B,'F25 Warehouse Sale Product List'!$A:$F,6,FALSE)="","",VLOOKUP($B:$B,'F25 Warehouse Sale Product List'!$A:$F,6,FALSE))</f>
        <v/>
      </c>
      <c r="F852" s="187"/>
    </row>
    <row r="853" spans="1:6" x14ac:dyDescent="0.25">
      <c r="A853" s="185">
        <v>62732529</v>
      </c>
      <c r="B853" s="189">
        <v>9781338891065</v>
      </c>
      <c r="C853" s="186" t="s">
        <v>767</v>
      </c>
      <c r="D853" s="262">
        <v>4017</v>
      </c>
      <c r="E853" s="208" t="str">
        <f>IF(VLOOKUP($B:$B,'F25 Warehouse Sale Product List'!$A:$F,6,FALSE)="","",VLOOKUP($B:$B,'F25 Warehouse Sale Product List'!$A:$F,6,FALSE))</f>
        <v/>
      </c>
      <c r="F853" s="187"/>
    </row>
    <row r="854" spans="1:6" x14ac:dyDescent="0.25">
      <c r="A854" s="185">
        <v>37579136</v>
      </c>
      <c r="B854" s="189">
        <v>9781772603347</v>
      </c>
      <c r="C854" s="186" t="s">
        <v>640</v>
      </c>
      <c r="D854" s="262">
        <v>4017</v>
      </c>
      <c r="E854" s="208" t="str">
        <f>IF(VLOOKUP($B:$B,'F25 Warehouse Sale Product List'!$A:$F,6,FALSE)="","",VLOOKUP($B:$B,'F25 Warehouse Sale Product List'!$A:$F,6,FALSE))</f>
        <v/>
      </c>
      <c r="F854" s="187"/>
    </row>
    <row r="855" spans="1:6" x14ac:dyDescent="0.25">
      <c r="A855" s="185">
        <v>16043667</v>
      </c>
      <c r="B855" s="189">
        <v>9781443191340</v>
      </c>
      <c r="C855" s="186" t="s">
        <v>190</v>
      </c>
      <c r="D855" s="262">
        <v>4017</v>
      </c>
      <c r="E855" s="208" t="str">
        <f>IF(VLOOKUP($B:$B,'F25 Warehouse Sale Product List'!$A:$F,6,FALSE)="","",VLOOKUP($B:$B,'F25 Warehouse Sale Product List'!$A:$F,6,FALSE))</f>
        <v/>
      </c>
      <c r="F855" s="187"/>
    </row>
    <row r="856" spans="1:6" x14ac:dyDescent="0.25">
      <c r="A856" s="185">
        <v>18655490</v>
      </c>
      <c r="B856" s="189">
        <v>9781338317947</v>
      </c>
      <c r="C856" s="186" t="s">
        <v>227</v>
      </c>
      <c r="D856" s="262">
        <v>4017</v>
      </c>
      <c r="E856" s="208" t="str">
        <f>IF(VLOOKUP($B:$B,'F25 Warehouse Sale Product List'!$A:$F,6,FALSE)="","",VLOOKUP($B:$B,'F25 Warehouse Sale Product List'!$A:$F,6,FALSE))</f>
        <v/>
      </c>
      <c r="F856" s="187"/>
    </row>
    <row r="857" spans="1:6" x14ac:dyDescent="0.25">
      <c r="A857" s="185">
        <v>52845068</v>
      </c>
      <c r="B857" s="189">
        <v>9781339034751</v>
      </c>
      <c r="C857" s="186" t="s">
        <v>548</v>
      </c>
      <c r="D857" s="262">
        <v>4016</v>
      </c>
      <c r="E857" s="208" t="str">
        <f>IF(VLOOKUP($B:$B,'F25 Warehouse Sale Product List'!$A:$F,6,FALSE)="","",VLOOKUP($B:$B,'F25 Warehouse Sale Product List'!$A:$F,6,FALSE))</f>
        <v/>
      </c>
      <c r="F857" s="187"/>
    </row>
    <row r="858" spans="1:6" x14ac:dyDescent="0.25">
      <c r="A858" s="185">
        <v>70680008</v>
      </c>
      <c r="B858" s="189">
        <v>9781339035642</v>
      </c>
      <c r="C858" s="186" t="s">
        <v>637</v>
      </c>
      <c r="D858" s="262">
        <v>4016</v>
      </c>
      <c r="E858" s="208" t="str">
        <f>IF(VLOOKUP($B:$B,'F25 Warehouse Sale Product List'!$A:$F,6,FALSE)="","",VLOOKUP($B:$B,'F25 Warehouse Sale Product List'!$A:$F,6,FALSE))</f>
        <v/>
      </c>
      <c r="F858" s="187"/>
    </row>
    <row r="859" spans="1:6" x14ac:dyDescent="0.25">
      <c r="A859" s="185">
        <v>95216392</v>
      </c>
      <c r="B859" s="189">
        <v>9781338891928</v>
      </c>
      <c r="C859" s="186" t="s">
        <v>638</v>
      </c>
      <c r="D859" s="262">
        <v>4016</v>
      </c>
      <c r="E859" s="208" t="str">
        <f>IF(VLOOKUP($B:$B,'F25 Warehouse Sale Product List'!$A:$F,6,FALSE)="","",VLOOKUP($B:$B,'F25 Warehouse Sale Product List'!$A:$F,6,FALSE))</f>
        <v/>
      </c>
      <c r="F859" s="187"/>
    </row>
    <row r="860" spans="1:6" x14ac:dyDescent="0.25">
      <c r="A860" s="185">
        <v>83274005</v>
      </c>
      <c r="B860" s="189">
        <v>9781339006963</v>
      </c>
      <c r="C860" s="186" t="s">
        <v>1134</v>
      </c>
      <c r="D860" s="262">
        <v>4016</v>
      </c>
      <c r="E860" s="208" t="str">
        <f>IF(VLOOKUP($B:$B,'F25 Warehouse Sale Product List'!$A:$F,6,FALSE)="","",VLOOKUP($B:$B,'F25 Warehouse Sale Product List'!$A:$F,6,FALSE))</f>
        <v/>
      </c>
      <c r="F860" s="187"/>
    </row>
    <row r="861" spans="1:6" x14ac:dyDescent="0.25">
      <c r="A861" s="185">
        <v>77163489</v>
      </c>
      <c r="B861" s="189">
        <v>9781339035666</v>
      </c>
      <c r="C861" s="186" t="s">
        <v>1133</v>
      </c>
      <c r="D861" s="262">
        <v>4016</v>
      </c>
      <c r="E861" s="208" t="str">
        <f>IF(VLOOKUP($B:$B,'F25 Warehouse Sale Product List'!$A:$F,6,FALSE)="","",VLOOKUP($B:$B,'F25 Warehouse Sale Product List'!$A:$F,6,FALSE))</f>
        <v/>
      </c>
      <c r="F861" s="187"/>
    </row>
    <row r="862" spans="1:6" x14ac:dyDescent="0.25">
      <c r="A862" s="185">
        <v>73481488</v>
      </c>
      <c r="B862" s="189">
        <v>9781338730357</v>
      </c>
      <c r="C862" s="186" t="s">
        <v>209</v>
      </c>
      <c r="D862" s="262">
        <v>4016</v>
      </c>
      <c r="E862" s="208" t="str">
        <f>IF(VLOOKUP($B:$B,'F25 Warehouse Sale Product List'!$A:$F,6,FALSE)="","",VLOOKUP($B:$B,'F25 Warehouse Sale Product List'!$A:$F,6,FALSE))</f>
        <v/>
      </c>
      <c r="F862" s="187"/>
    </row>
    <row r="863" spans="1:6" x14ac:dyDescent="0.25">
      <c r="A863" s="185">
        <v>3576719</v>
      </c>
      <c r="B863" s="189">
        <v>9781338648034</v>
      </c>
      <c r="C863" s="186" t="s">
        <v>257</v>
      </c>
      <c r="D863" s="262">
        <v>4016</v>
      </c>
      <c r="E863" s="208" t="str">
        <f>IF(VLOOKUP($B:$B,'F25 Warehouse Sale Product List'!$A:$F,6,FALSE)="","",VLOOKUP($B:$B,'F25 Warehouse Sale Product List'!$A:$F,6,FALSE))</f>
        <v/>
      </c>
      <c r="F863" s="187"/>
    </row>
    <row r="864" spans="1:6" x14ac:dyDescent="0.25">
      <c r="A864" s="185">
        <v>88669668</v>
      </c>
      <c r="B864" s="189">
        <v>9781338767230</v>
      </c>
      <c r="C864" s="186" t="s">
        <v>353</v>
      </c>
      <c r="D864" s="262">
        <v>3148</v>
      </c>
      <c r="E864" s="208" t="str">
        <f>IF(VLOOKUP($B:$B,'F25 Warehouse Sale Product List'!$A:$F,6,FALSE)="","",VLOOKUP($B:$B,'F25 Warehouse Sale Product List'!$A:$F,6,FALSE))</f>
        <v/>
      </c>
      <c r="F864" s="187"/>
    </row>
    <row r="865" spans="1:6" x14ac:dyDescent="0.25">
      <c r="A865" s="185">
        <v>94134310</v>
      </c>
      <c r="B865" s="189">
        <v>9781338815351</v>
      </c>
      <c r="C865" s="186" t="s">
        <v>354</v>
      </c>
      <c r="D865" s="262">
        <v>3148</v>
      </c>
      <c r="E865" s="208" t="str">
        <f>IF(VLOOKUP($B:$B,'F25 Warehouse Sale Product List'!$A:$F,6,FALSE)="","",VLOOKUP($B:$B,'F25 Warehouse Sale Product List'!$A:$F,6,FALSE))</f>
        <v/>
      </c>
      <c r="F865" s="187"/>
    </row>
    <row r="866" spans="1:6" x14ac:dyDescent="0.25">
      <c r="A866" s="185">
        <v>98608623</v>
      </c>
      <c r="B866" s="189">
        <v>9781443195843</v>
      </c>
      <c r="C866" s="186" t="s">
        <v>1135</v>
      </c>
      <c r="D866" s="262">
        <v>3148</v>
      </c>
      <c r="E866" s="208" t="str">
        <f>IF(VLOOKUP($B:$B,'F25 Warehouse Sale Product List'!$A:$F,6,FALSE)="","",VLOOKUP($B:$B,'F25 Warehouse Sale Product List'!$A:$F,6,FALSE))</f>
        <v/>
      </c>
      <c r="F866" s="187"/>
    </row>
    <row r="867" spans="1:6" x14ac:dyDescent="0.25">
      <c r="A867" s="185">
        <v>70165229</v>
      </c>
      <c r="B867" s="189">
        <v>9781338813111</v>
      </c>
      <c r="C867" s="186" t="s">
        <v>237</v>
      </c>
      <c r="D867" s="262">
        <v>3148</v>
      </c>
      <c r="E867" s="208" t="str">
        <f>IF(VLOOKUP($B:$B,'F25 Warehouse Sale Product List'!$A:$F,6,FALSE)="","",VLOOKUP($B:$B,'F25 Warehouse Sale Product List'!$A:$F,6,FALSE))</f>
        <v/>
      </c>
      <c r="F867" s="187"/>
    </row>
    <row r="868" spans="1:6" x14ac:dyDescent="0.25">
      <c r="A868" s="185">
        <v>53351933</v>
      </c>
      <c r="B868" s="189">
        <v>9781338115130</v>
      </c>
      <c r="C868" s="186" t="s">
        <v>363</v>
      </c>
      <c r="D868" s="262">
        <v>3148</v>
      </c>
      <c r="E868" s="208" t="str">
        <f>IF(VLOOKUP($B:$B,'F25 Warehouse Sale Product List'!$A:$F,6,FALSE)="","",VLOOKUP($B:$B,'F25 Warehouse Sale Product List'!$A:$F,6,FALSE))</f>
        <v/>
      </c>
      <c r="F868" s="187"/>
    </row>
    <row r="869" spans="1:6" x14ac:dyDescent="0.25">
      <c r="A869" s="185">
        <v>92893407</v>
      </c>
      <c r="B869" s="189">
        <v>9781338861495</v>
      </c>
      <c r="C869" s="186" t="s">
        <v>470</v>
      </c>
      <c r="D869" s="262">
        <v>3148</v>
      </c>
      <c r="E869" s="208" t="str">
        <f>IF(VLOOKUP($B:$B,'F25 Warehouse Sale Product List'!$A:$F,6,FALSE)="","",VLOOKUP($B:$B,'F25 Warehouse Sale Product List'!$A:$F,6,FALSE))</f>
        <v/>
      </c>
      <c r="F869" s="187"/>
    </row>
    <row r="870" spans="1:6" x14ac:dyDescent="0.25">
      <c r="A870" s="185">
        <v>53086074</v>
      </c>
      <c r="B870" s="189">
        <v>9781339006444</v>
      </c>
      <c r="C870" s="186" t="s">
        <v>368</v>
      </c>
      <c r="D870" s="262">
        <v>3148</v>
      </c>
      <c r="E870" s="208" t="str">
        <f>IF(VLOOKUP($B:$B,'F25 Warehouse Sale Product List'!$A:$F,6,FALSE)="","",VLOOKUP($B:$B,'F25 Warehouse Sale Product List'!$A:$F,6,FALSE))</f>
        <v/>
      </c>
      <c r="F870" s="187"/>
    </row>
    <row r="871" spans="1:6" x14ac:dyDescent="0.25">
      <c r="A871" s="185">
        <v>97971748</v>
      </c>
      <c r="B871" s="189">
        <v>9781338732733</v>
      </c>
      <c r="C871" s="186" t="s">
        <v>197</v>
      </c>
      <c r="D871" s="262">
        <v>3147</v>
      </c>
      <c r="E871" s="208" t="str">
        <f>IF(VLOOKUP($B:$B,'F25 Warehouse Sale Product List'!$A:$F,6,FALSE)="","",VLOOKUP($B:$B,'F25 Warehouse Sale Product List'!$A:$F,6,FALSE))</f>
        <v/>
      </c>
      <c r="F871" s="187"/>
    </row>
    <row r="872" spans="1:6" x14ac:dyDescent="0.25">
      <c r="A872" s="185">
        <v>99116351</v>
      </c>
      <c r="B872" s="189">
        <v>9781338767216</v>
      </c>
      <c r="C872" s="186" t="s">
        <v>224</v>
      </c>
      <c r="D872" s="262">
        <v>3147</v>
      </c>
      <c r="E872" s="208" t="str">
        <f>IF(VLOOKUP($B:$B,'F25 Warehouse Sale Product List'!$A:$F,6,FALSE)="","",VLOOKUP($B:$B,'F25 Warehouse Sale Product List'!$A:$F,6,FALSE))</f>
        <v/>
      </c>
      <c r="F872" s="187"/>
    </row>
    <row r="873" spans="1:6" x14ac:dyDescent="0.25">
      <c r="A873" s="185">
        <v>66567743</v>
      </c>
      <c r="B873" s="189">
        <v>9781338846621</v>
      </c>
      <c r="C873" s="186" t="s">
        <v>692</v>
      </c>
      <c r="D873" s="262">
        <v>3147</v>
      </c>
      <c r="E873" s="208" t="str">
        <f>IF(VLOOKUP($B:$B,'F25 Warehouse Sale Product List'!$A:$F,6,FALSE)="","",VLOOKUP($B:$B,'F25 Warehouse Sale Product List'!$A:$F,6,FALSE))</f>
        <v/>
      </c>
      <c r="F873" s="187"/>
    </row>
    <row r="874" spans="1:6" x14ac:dyDescent="0.25">
      <c r="A874" s="185">
        <v>28717134</v>
      </c>
      <c r="B874" s="189">
        <v>9781338803365</v>
      </c>
      <c r="C874" s="186" t="s">
        <v>636</v>
      </c>
      <c r="D874" s="262">
        <v>3147</v>
      </c>
      <c r="E874" s="208" t="str">
        <f>IF(VLOOKUP($B:$B,'F25 Warehouse Sale Product List'!$A:$F,6,FALSE)="","",VLOOKUP($B:$B,'F25 Warehouse Sale Product List'!$A:$F,6,FALSE))</f>
        <v/>
      </c>
      <c r="F874" s="187"/>
    </row>
    <row r="875" spans="1:6" x14ac:dyDescent="0.25">
      <c r="A875" s="185">
        <v>24750293</v>
      </c>
      <c r="B875" s="189">
        <v>9781338744156</v>
      </c>
      <c r="C875" s="186" t="s">
        <v>223</v>
      </c>
      <c r="D875" s="262">
        <v>3147</v>
      </c>
      <c r="E875" s="208" t="str">
        <f>IF(VLOOKUP($B:$B,'F25 Warehouse Sale Product List'!$A:$F,6,FALSE)="","",VLOOKUP($B:$B,'F25 Warehouse Sale Product List'!$A:$F,6,FALSE))</f>
        <v/>
      </c>
      <c r="F875" s="187"/>
    </row>
    <row r="876" spans="1:6" x14ac:dyDescent="0.25">
      <c r="A876" s="185">
        <v>38687085</v>
      </c>
      <c r="B876" s="189">
        <v>9780063236868</v>
      </c>
      <c r="C876" s="186" t="s">
        <v>233</v>
      </c>
      <c r="D876" s="262">
        <v>3147</v>
      </c>
      <c r="E876" s="208" t="str">
        <f>IF(VLOOKUP($B:$B,'F25 Warehouse Sale Product List'!$A:$F,6,FALSE)="","",VLOOKUP($B:$B,'F25 Warehouse Sale Product List'!$A:$F,6,FALSE))</f>
        <v/>
      </c>
      <c r="F876" s="187"/>
    </row>
    <row r="877" spans="1:6" x14ac:dyDescent="0.25">
      <c r="A877" s="185">
        <v>78930480</v>
      </c>
      <c r="B877" s="189">
        <v>9781338863505</v>
      </c>
      <c r="C877" s="186" t="s">
        <v>240</v>
      </c>
      <c r="D877" s="262">
        <v>3147</v>
      </c>
      <c r="E877" s="208" t="str">
        <f>IF(VLOOKUP($B:$B,'F25 Warehouse Sale Product List'!$A:$F,6,FALSE)="","",VLOOKUP($B:$B,'F25 Warehouse Sale Product List'!$A:$F,6,FALSE))</f>
        <v/>
      </c>
      <c r="F877" s="187"/>
    </row>
    <row r="878" spans="1:6" x14ac:dyDescent="0.25">
      <c r="A878" s="185">
        <v>54841980</v>
      </c>
      <c r="B878" s="189">
        <v>9781443187534</v>
      </c>
      <c r="C878" s="186" t="s">
        <v>203</v>
      </c>
      <c r="D878" s="262">
        <v>3147</v>
      </c>
      <c r="E878" s="208" t="str">
        <f>IF(VLOOKUP($B:$B,'F25 Warehouse Sale Product List'!$A:$F,6,FALSE)="","",VLOOKUP($B:$B,'F25 Warehouse Sale Product List'!$A:$F,6,FALSE))</f>
        <v/>
      </c>
      <c r="F878" s="187"/>
    </row>
    <row r="879" spans="1:6" x14ac:dyDescent="0.25">
      <c r="A879" s="185">
        <v>72849676</v>
      </c>
      <c r="B879" s="189">
        <v>9781338715422</v>
      </c>
      <c r="C879" s="186" t="s">
        <v>369</v>
      </c>
      <c r="D879" s="262">
        <v>3147</v>
      </c>
      <c r="E879" s="208" t="str">
        <f>IF(VLOOKUP($B:$B,'F25 Warehouse Sale Product List'!$A:$F,6,FALSE)="","",VLOOKUP($B:$B,'F25 Warehouse Sale Product List'!$A:$F,6,FALSE))</f>
        <v/>
      </c>
      <c r="F879" s="187"/>
    </row>
    <row r="880" spans="1:6" x14ac:dyDescent="0.25">
      <c r="A880" s="185">
        <v>67629590</v>
      </c>
      <c r="B880" s="189">
        <v>9781338851946</v>
      </c>
      <c r="C880" s="186" t="s">
        <v>340</v>
      </c>
      <c r="D880" s="262">
        <v>3146</v>
      </c>
      <c r="E880" s="208" t="str">
        <f>IF(VLOOKUP($B:$B,'F25 Warehouse Sale Product List'!$A:$F,6,FALSE)="","",VLOOKUP($B:$B,'F25 Warehouse Sale Product List'!$A:$F,6,FALSE))</f>
        <v/>
      </c>
      <c r="F880" s="187"/>
    </row>
    <row r="881" spans="1:6" x14ac:dyDescent="0.25">
      <c r="A881" s="185">
        <v>95371435</v>
      </c>
      <c r="B881" s="189">
        <v>9781338766691</v>
      </c>
      <c r="C881" s="186" t="s">
        <v>341</v>
      </c>
      <c r="D881" s="262">
        <v>3146</v>
      </c>
      <c r="E881" s="208" t="str">
        <f>IF(VLOOKUP($B:$B,'F25 Warehouse Sale Product List'!$A:$F,6,FALSE)="","",VLOOKUP($B:$B,'F25 Warehouse Sale Product List'!$A:$F,6,FALSE))</f>
        <v/>
      </c>
      <c r="F881" s="187"/>
    </row>
    <row r="882" spans="1:6" x14ac:dyDescent="0.25">
      <c r="A882" s="185">
        <v>54324644</v>
      </c>
      <c r="B882" s="189">
        <v>9781443191760</v>
      </c>
      <c r="C882" s="186" t="s">
        <v>1136</v>
      </c>
      <c r="D882" s="262">
        <v>3146</v>
      </c>
      <c r="E882" s="208" t="str">
        <f>IF(VLOOKUP($B:$B,'F25 Warehouse Sale Product List'!$A:$F,6,FALSE)="","",VLOOKUP($B:$B,'F25 Warehouse Sale Product List'!$A:$F,6,FALSE))</f>
        <v/>
      </c>
      <c r="F882" s="187"/>
    </row>
    <row r="883" spans="1:6" x14ac:dyDescent="0.25">
      <c r="A883" s="185">
        <v>18770856</v>
      </c>
      <c r="B883" s="189">
        <v>9781975312817</v>
      </c>
      <c r="C883" s="186" t="s">
        <v>578</v>
      </c>
      <c r="D883" s="262">
        <v>3146</v>
      </c>
      <c r="E883" s="208" t="str">
        <f>IF(VLOOKUP($B:$B,'F25 Warehouse Sale Product List'!$A:$F,6,FALSE)="","",VLOOKUP($B:$B,'F25 Warehouse Sale Product List'!$A:$F,6,FALSE))</f>
        <v/>
      </c>
      <c r="F883" s="187"/>
    </row>
    <row r="884" spans="1:6" x14ac:dyDescent="0.25">
      <c r="A884" s="185">
        <v>19015271</v>
      </c>
      <c r="B884" s="189">
        <v>9781338832815</v>
      </c>
      <c r="C884" s="186" t="s">
        <v>204</v>
      </c>
      <c r="D884" s="262">
        <v>3146</v>
      </c>
      <c r="E884" s="208" t="str">
        <f>IF(VLOOKUP($B:$B,'F25 Warehouse Sale Product List'!$A:$F,6,FALSE)="","",VLOOKUP($B:$B,'F25 Warehouse Sale Product List'!$A:$F,6,FALSE))</f>
        <v/>
      </c>
      <c r="F884" s="187"/>
    </row>
    <row r="885" spans="1:6" x14ac:dyDescent="0.25">
      <c r="A885" s="185">
        <v>99183768</v>
      </c>
      <c r="B885" s="189">
        <v>9781339002934</v>
      </c>
      <c r="C885" s="186" t="s">
        <v>352</v>
      </c>
      <c r="D885" s="262">
        <v>3146</v>
      </c>
      <c r="E885" s="208" t="str">
        <f>IF(VLOOKUP($B:$B,'F25 Warehouse Sale Product List'!$A:$F,6,FALSE)="","",VLOOKUP($B:$B,'F25 Warehouse Sale Product List'!$A:$F,6,FALSE))</f>
        <v/>
      </c>
      <c r="F885" s="187"/>
    </row>
    <row r="886" spans="1:6" x14ac:dyDescent="0.25">
      <c r="A886" s="185">
        <v>53642324</v>
      </c>
      <c r="B886" s="189">
        <v>9781338814613</v>
      </c>
      <c r="C886" s="186" t="s">
        <v>571</v>
      </c>
      <c r="D886" s="262">
        <v>3146</v>
      </c>
      <c r="E886" s="208" t="str">
        <f>IF(VLOOKUP($B:$B,'F25 Warehouse Sale Product List'!$A:$F,6,FALSE)="","",VLOOKUP($B:$B,'F25 Warehouse Sale Product List'!$A:$F,6,FALSE))</f>
        <v/>
      </c>
      <c r="F886" s="187"/>
    </row>
    <row r="887" spans="1:6" x14ac:dyDescent="0.25">
      <c r="A887" s="185">
        <v>38105279</v>
      </c>
      <c r="B887" s="189">
        <v>9781039705999</v>
      </c>
      <c r="C887" s="186" t="s">
        <v>1139</v>
      </c>
      <c r="D887" s="262">
        <v>3138</v>
      </c>
      <c r="E887" s="208" t="str">
        <f>IF(VLOOKUP($B:$B,'F25 Warehouse Sale Product List'!$A:$F,6,FALSE)="","",VLOOKUP($B:$B,'F25 Warehouse Sale Product List'!$A:$F,6,FALSE))</f>
        <v/>
      </c>
      <c r="F887" s="187"/>
    </row>
    <row r="888" spans="1:6" x14ac:dyDescent="0.25">
      <c r="A888" s="185">
        <v>23521579</v>
      </c>
      <c r="B888" s="189">
        <v>9780063417717</v>
      </c>
      <c r="C888" s="186" t="s">
        <v>1141</v>
      </c>
      <c r="D888" s="262">
        <v>3138</v>
      </c>
      <c r="E888" s="208" t="str">
        <f>IF(VLOOKUP($B:$B,'F25 Warehouse Sale Product List'!$A:$F,6,FALSE)="","",VLOOKUP($B:$B,'F25 Warehouse Sale Product List'!$A:$F,6,FALSE))</f>
        <v/>
      </c>
      <c r="F888" s="187"/>
    </row>
    <row r="889" spans="1:6" x14ac:dyDescent="0.25">
      <c r="A889" s="185">
        <v>17089073</v>
      </c>
      <c r="B889" s="189">
        <v>9781546110378</v>
      </c>
      <c r="C889" s="186" t="s">
        <v>1140</v>
      </c>
      <c r="D889" s="262">
        <v>3138</v>
      </c>
      <c r="E889" s="208" t="str">
        <f>IF(VLOOKUP($B:$B,'F25 Warehouse Sale Product List'!$A:$F,6,FALSE)="","",VLOOKUP($B:$B,'F25 Warehouse Sale Product List'!$A:$F,6,FALSE))</f>
        <v/>
      </c>
      <c r="F889" s="187"/>
    </row>
    <row r="890" spans="1:6" x14ac:dyDescent="0.25">
      <c r="A890" s="185">
        <v>39392685</v>
      </c>
      <c r="B890" s="189">
        <v>9781338849325</v>
      </c>
      <c r="C890" s="186" t="s">
        <v>1138</v>
      </c>
      <c r="D890" s="262">
        <v>3138</v>
      </c>
      <c r="E890" s="208" t="str">
        <f>IF(VLOOKUP($B:$B,'F25 Warehouse Sale Product List'!$A:$F,6,FALSE)="","",VLOOKUP($B:$B,'F25 Warehouse Sale Product List'!$A:$F,6,FALSE))</f>
        <v/>
      </c>
      <c r="F890" s="187"/>
    </row>
    <row r="891" spans="1:6" x14ac:dyDescent="0.25">
      <c r="A891" s="185">
        <v>34795790</v>
      </c>
      <c r="B891" s="189">
        <v>9781338741315</v>
      </c>
      <c r="C891" s="186" t="s">
        <v>1137</v>
      </c>
      <c r="D891" s="262">
        <v>3138</v>
      </c>
      <c r="E891" s="208" t="str">
        <f>IF(VLOOKUP($B:$B,'F25 Warehouse Sale Product List'!$A:$F,6,FALSE)="","",VLOOKUP($B:$B,'F25 Warehouse Sale Product List'!$A:$F,6,FALSE))</f>
        <v/>
      </c>
      <c r="F891" s="187"/>
    </row>
    <row r="892" spans="1:6" x14ac:dyDescent="0.25">
      <c r="A892" s="185">
        <v>39971475</v>
      </c>
      <c r="B892" s="189">
        <v>9781338785524</v>
      </c>
      <c r="C892" s="186" t="s">
        <v>1142</v>
      </c>
      <c r="D892" s="262">
        <v>3137</v>
      </c>
      <c r="E892" s="208" t="str">
        <f>IF(VLOOKUP($B:$B,'F25 Warehouse Sale Product List'!$A:$F,6,FALSE)="","",VLOOKUP($B:$B,'F25 Warehouse Sale Product List'!$A:$F,6,FALSE))</f>
        <v/>
      </c>
      <c r="F892" s="187"/>
    </row>
    <row r="893" spans="1:6" x14ac:dyDescent="0.25">
      <c r="A893" s="185">
        <v>83057421</v>
      </c>
      <c r="B893" s="189">
        <v>9781338752250</v>
      </c>
      <c r="C893" s="186" t="s">
        <v>1145</v>
      </c>
      <c r="D893" s="262">
        <v>3118</v>
      </c>
      <c r="E893" s="208" t="str">
        <f>IF(VLOOKUP($B:$B,'F25 Warehouse Sale Product List'!$A:$F,6,FALSE)="","",VLOOKUP($B:$B,'F25 Warehouse Sale Product List'!$A:$F,6,FALSE))</f>
        <v/>
      </c>
      <c r="F893" s="187"/>
    </row>
    <row r="894" spans="1:6" x14ac:dyDescent="0.25">
      <c r="A894" s="185">
        <v>61566760</v>
      </c>
      <c r="B894" s="189">
        <v>9781339026473</v>
      </c>
      <c r="C894" s="186" t="s">
        <v>1147</v>
      </c>
      <c r="D894" s="262">
        <v>3118</v>
      </c>
      <c r="E894" s="208" t="str">
        <f>IF(VLOOKUP($B:$B,'F25 Warehouse Sale Product List'!$A:$F,6,FALSE)="","",VLOOKUP($B:$B,'F25 Warehouse Sale Product List'!$A:$F,6,FALSE))</f>
        <v/>
      </c>
      <c r="F894" s="187"/>
    </row>
    <row r="895" spans="1:6" x14ac:dyDescent="0.25">
      <c r="A895" s="185">
        <v>92744396</v>
      </c>
      <c r="B895" s="189">
        <v>9781338788686</v>
      </c>
      <c r="C895" s="186" t="s">
        <v>631</v>
      </c>
      <c r="D895" s="262">
        <v>3118</v>
      </c>
      <c r="E895" s="208" t="str">
        <f>IF(VLOOKUP($B:$B,'F25 Warehouse Sale Product List'!$A:$F,6,FALSE)="","",VLOOKUP($B:$B,'F25 Warehouse Sale Product List'!$A:$F,6,FALSE))</f>
        <v/>
      </c>
      <c r="F895" s="187"/>
    </row>
    <row r="896" spans="1:6" x14ac:dyDescent="0.25">
      <c r="A896" s="185">
        <v>31371023</v>
      </c>
      <c r="B896" s="189">
        <v>9781338752502</v>
      </c>
      <c r="C896" s="186" t="s">
        <v>629</v>
      </c>
      <c r="D896" s="262">
        <v>3118</v>
      </c>
      <c r="E896" s="208" t="str">
        <f>IF(VLOOKUP($B:$B,'F25 Warehouse Sale Product List'!$A:$F,6,FALSE)="","",VLOOKUP($B:$B,'F25 Warehouse Sale Product List'!$A:$F,6,FALSE))</f>
        <v/>
      </c>
      <c r="F896" s="187"/>
    </row>
    <row r="897" spans="1:6" x14ac:dyDescent="0.25">
      <c r="A897" s="185">
        <v>55576933</v>
      </c>
      <c r="B897" s="189">
        <v>9781338879391</v>
      </c>
      <c r="C897" s="186" t="s">
        <v>1146</v>
      </c>
      <c r="D897" s="262">
        <v>3118</v>
      </c>
      <c r="E897" s="208" t="str">
        <f>IF(VLOOKUP($B:$B,'F25 Warehouse Sale Product List'!$A:$F,6,FALSE)="","",VLOOKUP($B:$B,'F25 Warehouse Sale Product List'!$A:$F,6,FALSE))</f>
        <v/>
      </c>
      <c r="F897" s="187"/>
    </row>
    <row r="898" spans="1:6" x14ac:dyDescent="0.25">
      <c r="A898" s="185">
        <v>95113966</v>
      </c>
      <c r="B898" s="189">
        <v>9781339041391</v>
      </c>
      <c r="C898" s="186" t="s">
        <v>628</v>
      </c>
      <c r="D898" s="262">
        <v>3118</v>
      </c>
      <c r="E898" s="208" t="str">
        <f>IF(VLOOKUP($B:$B,'F25 Warehouse Sale Product List'!$A:$F,6,FALSE)="","",VLOOKUP($B:$B,'F25 Warehouse Sale Product List'!$A:$F,6,FALSE))</f>
        <v/>
      </c>
      <c r="F898" s="187"/>
    </row>
    <row r="899" spans="1:6" x14ac:dyDescent="0.25">
      <c r="A899" s="185">
        <v>79760280</v>
      </c>
      <c r="B899" s="189">
        <v>9780593382462</v>
      </c>
      <c r="C899" s="186" t="s">
        <v>1143</v>
      </c>
      <c r="D899" s="262">
        <v>3118</v>
      </c>
      <c r="E899" s="208" t="str">
        <f>IF(VLOOKUP($B:$B,'F25 Warehouse Sale Product List'!$A:$F,6,FALSE)="","",VLOOKUP($B:$B,'F25 Warehouse Sale Product List'!$A:$F,6,FALSE))</f>
        <v/>
      </c>
      <c r="F899" s="187"/>
    </row>
    <row r="900" spans="1:6" x14ac:dyDescent="0.25">
      <c r="A900" s="185">
        <v>45516388</v>
      </c>
      <c r="B900" s="189">
        <v>9781546123255</v>
      </c>
      <c r="C900" s="186" t="s">
        <v>1144</v>
      </c>
      <c r="D900" s="262">
        <v>3118</v>
      </c>
      <c r="E900" s="208" t="str">
        <f>IF(VLOOKUP($B:$B,'F25 Warehouse Sale Product List'!$A:$F,6,FALSE)="","",VLOOKUP($B:$B,'F25 Warehouse Sale Product List'!$A:$F,6,FALSE))</f>
        <v/>
      </c>
      <c r="F900" s="187"/>
    </row>
    <row r="901" spans="1:6" x14ac:dyDescent="0.25">
      <c r="A901" s="185">
        <v>42842553</v>
      </c>
      <c r="B901" s="189">
        <v>9781338792447</v>
      </c>
      <c r="C901" s="186" t="s">
        <v>632</v>
      </c>
      <c r="D901" s="262">
        <v>3118</v>
      </c>
      <c r="E901" s="208" t="str">
        <f>IF(VLOOKUP($B:$B,'F25 Warehouse Sale Product List'!$A:$F,6,FALSE)="","",VLOOKUP($B:$B,'F25 Warehouse Sale Product List'!$A:$F,6,FALSE))</f>
        <v/>
      </c>
      <c r="F901" s="187"/>
    </row>
    <row r="902" spans="1:6" x14ac:dyDescent="0.25">
      <c r="A902" s="185">
        <v>71012881</v>
      </c>
      <c r="B902" s="189">
        <v>9781338879155</v>
      </c>
      <c r="C902" s="186" t="s">
        <v>1150</v>
      </c>
      <c r="D902" s="262">
        <v>3117</v>
      </c>
      <c r="E902" s="208" t="str">
        <f>IF(VLOOKUP($B:$B,'F25 Warehouse Sale Product List'!$A:$F,6,FALSE)="","",VLOOKUP($B:$B,'F25 Warehouse Sale Product List'!$A:$F,6,FALSE))</f>
        <v/>
      </c>
      <c r="F902" s="187"/>
    </row>
    <row r="903" spans="1:6" x14ac:dyDescent="0.25">
      <c r="A903" s="185">
        <v>76134284</v>
      </c>
      <c r="B903" s="189">
        <v>9781338832686</v>
      </c>
      <c r="C903" s="186" t="s">
        <v>576</v>
      </c>
      <c r="D903" s="262">
        <v>3117</v>
      </c>
      <c r="E903" s="208" t="str">
        <f>IF(VLOOKUP($B:$B,'F25 Warehouse Sale Product List'!$A:$F,6,FALSE)="","",VLOOKUP($B:$B,'F25 Warehouse Sale Product List'!$A:$F,6,FALSE))</f>
        <v/>
      </c>
      <c r="F903" s="187"/>
    </row>
    <row r="904" spans="1:6" x14ac:dyDescent="0.25">
      <c r="A904" s="185">
        <v>25627029</v>
      </c>
      <c r="B904" s="189">
        <v>9781338574968</v>
      </c>
      <c r="C904" s="186" t="s">
        <v>1151</v>
      </c>
      <c r="D904" s="262">
        <v>3117</v>
      </c>
      <c r="E904" s="208" t="str">
        <f>IF(VLOOKUP($B:$B,'F25 Warehouse Sale Product List'!$A:$F,6,FALSE)="","",VLOOKUP($B:$B,'F25 Warehouse Sale Product List'!$A:$F,6,FALSE))</f>
        <v/>
      </c>
      <c r="F904" s="187"/>
    </row>
    <row r="905" spans="1:6" x14ac:dyDescent="0.25">
      <c r="A905" s="185">
        <v>70809403</v>
      </c>
      <c r="B905" s="189">
        <v>9781339037424</v>
      </c>
      <c r="C905" s="186" t="s">
        <v>575</v>
      </c>
      <c r="D905" s="262">
        <v>3117</v>
      </c>
      <c r="E905" s="208" t="str">
        <f>IF(VLOOKUP($B:$B,'F25 Warehouse Sale Product List'!$A:$F,6,FALSE)="","",VLOOKUP($B:$B,'F25 Warehouse Sale Product List'!$A:$F,6,FALSE))</f>
        <v/>
      </c>
      <c r="F905" s="187"/>
    </row>
    <row r="906" spans="1:6" x14ac:dyDescent="0.25">
      <c r="A906" s="185">
        <v>41259716</v>
      </c>
      <c r="B906" s="189">
        <v>9781338887235</v>
      </c>
      <c r="C906" s="186" t="s">
        <v>1149</v>
      </c>
      <c r="D906" s="262">
        <v>3117</v>
      </c>
      <c r="E906" s="208" t="str">
        <f>IF(VLOOKUP($B:$B,'F25 Warehouse Sale Product List'!$A:$F,6,FALSE)="","",VLOOKUP($B:$B,'F25 Warehouse Sale Product List'!$A:$F,6,FALSE))</f>
        <v/>
      </c>
      <c r="F906" s="187"/>
    </row>
    <row r="907" spans="1:6" x14ac:dyDescent="0.25">
      <c r="A907" s="185">
        <v>89508210</v>
      </c>
      <c r="B907" s="189">
        <v>9781974740871</v>
      </c>
      <c r="C907" s="186" t="s">
        <v>630</v>
      </c>
      <c r="D907" s="262">
        <v>3117</v>
      </c>
      <c r="E907" s="208" t="str">
        <f>IF(VLOOKUP($B:$B,'F25 Warehouse Sale Product List'!$A:$F,6,FALSE)="","",VLOOKUP($B:$B,'F25 Warehouse Sale Product List'!$A:$F,6,FALSE))</f>
        <v/>
      </c>
      <c r="F907" s="187"/>
    </row>
    <row r="908" spans="1:6" x14ac:dyDescent="0.25">
      <c r="A908" s="185">
        <v>67913461</v>
      </c>
      <c r="B908" s="189">
        <v>9781506747040</v>
      </c>
      <c r="C908" s="186" t="s">
        <v>1153</v>
      </c>
      <c r="D908" s="262">
        <v>3117</v>
      </c>
      <c r="E908" s="208" t="str">
        <f>IF(VLOOKUP($B:$B,'F25 Warehouse Sale Product List'!$A:$F,6,FALSE)="","",VLOOKUP($B:$B,'F25 Warehouse Sale Product List'!$A:$F,6,FALSE))</f>
        <v/>
      </c>
      <c r="F908" s="187"/>
    </row>
    <row r="909" spans="1:6" x14ac:dyDescent="0.25">
      <c r="A909" s="185">
        <v>20485570</v>
      </c>
      <c r="B909" s="189">
        <v>9781338893205</v>
      </c>
      <c r="C909" s="186" t="s">
        <v>1152</v>
      </c>
      <c r="D909" s="262">
        <v>3117</v>
      </c>
      <c r="E909" s="208" t="str">
        <f>IF(VLOOKUP($B:$B,'F25 Warehouse Sale Product List'!$A:$F,6,FALSE)="","",VLOOKUP($B:$B,'F25 Warehouse Sale Product List'!$A:$F,6,FALSE))</f>
        <v/>
      </c>
      <c r="F909" s="187"/>
    </row>
    <row r="910" spans="1:6" x14ac:dyDescent="0.25">
      <c r="A910" s="185">
        <v>49579044</v>
      </c>
      <c r="B910" s="189">
        <v>9781339046976</v>
      </c>
      <c r="C910" s="186" t="s">
        <v>1148</v>
      </c>
      <c r="D910" s="262">
        <v>3117</v>
      </c>
      <c r="E910" s="208" t="str">
        <f>IF(VLOOKUP($B:$B,'F25 Warehouse Sale Product List'!$A:$F,6,FALSE)="","",VLOOKUP($B:$B,'F25 Warehouse Sale Product List'!$A:$F,6,FALSE))</f>
        <v/>
      </c>
      <c r="F910" s="187"/>
    </row>
    <row r="911" spans="1:6" x14ac:dyDescent="0.25">
      <c r="A911" s="185">
        <v>94757901</v>
      </c>
      <c r="B911" s="189">
        <v>9781339012292</v>
      </c>
      <c r="C911" s="186" t="s">
        <v>1154</v>
      </c>
      <c r="D911" s="262">
        <v>3108</v>
      </c>
      <c r="E911" s="208" t="str">
        <f>IF(VLOOKUP($B:$B,'F25 Warehouse Sale Product List'!$A:$F,6,FALSE)="","",VLOOKUP($B:$B,'F25 Warehouse Sale Product List'!$A:$F,6,FALSE))</f>
        <v/>
      </c>
      <c r="F911" s="187"/>
    </row>
    <row r="912" spans="1:6" x14ac:dyDescent="0.25">
      <c r="A912" s="185">
        <v>32735098</v>
      </c>
      <c r="B912" s="189">
        <v>9781338889437</v>
      </c>
      <c r="C912" s="186" t="s">
        <v>623</v>
      </c>
      <c r="D912" s="262">
        <v>3107</v>
      </c>
      <c r="E912" s="208" t="str">
        <f>IF(VLOOKUP($B:$B,'F25 Warehouse Sale Product List'!$A:$F,6,FALSE)="","",VLOOKUP($B:$B,'F25 Warehouse Sale Product List'!$A:$F,6,FALSE))</f>
        <v/>
      </c>
      <c r="F912" s="187"/>
    </row>
    <row r="913" spans="1:6" x14ac:dyDescent="0.25">
      <c r="A913" s="185">
        <v>33918458</v>
      </c>
      <c r="B913" s="189">
        <v>9781339019918</v>
      </c>
      <c r="C913" s="186" t="s">
        <v>1155</v>
      </c>
      <c r="D913" s="262">
        <v>3098</v>
      </c>
      <c r="E913" s="208" t="str">
        <f>IF(VLOOKUP($B:$B,'F25 Warehouse Sale Product List'!$A:$F,6,FALSE)="","",VLOOKUP($B:$B,'F25 Warehouse Sale Product List'!$A:$F,6,FALSE))</f>
        <v/>
      </c>
      <c r="F913" s="187"/>
    </row>
    <row r="914" spans="1:6" x14ac:dyDescent="0.25">
      <c r="A914" s="185">
        <v>83948441</v>
      </c>
      <c r="B914" s="189">
        <v>9781339008615</v>
      </c>
      <c r="C914" s="186" t="s">
        <v>1162</v>
      </c>
      <c r="D914" s="262">
        <v>3088</v>
      </c>
      <c r="E914" s="208" t="str">
        <f>IF(VLOOKUP($B:$B,'F25 Warehouse Sale Product List'!$A:$F,6,FALSE)="","",VLOOKUP($B:$B,'F25 Warehouse Sale Product List'!$A:$F,6,FALSE))</f>
        <v/>
      </c>
      <c r="F914" s="187"/>
    </row>
    <row r="915" spans="1:6" x14ac:dyDescent="0.25">
      <c r="A915" s="185">
        <v>77942405</v>
      </c>
      <c r="B915" s="189">
        <v>9781339018102</v>
      </c>
      <c r="C915" s="186" t="s">
        <v>1159</v>
      </c>
      <c r="D915" s="262">
        <v>3088</v>
      </c>
      <c r="E915" s="208" t="str">
        <f>IF(VLOOKUP($B:$B,'F25 Warehouse Sale Product List'!$A:$F,6,FALSE)="","",VLOOKUP($B:$B,'F25 Warehouse Sale Product List'!$A:$F,6,FALSE))</f>
        <v/>
      </c>
      <c r="F915" s="187"/>
    </row>
    <row r="916" spans="1:6" x14ac:dyDescent="0.25">
      <c r="A916" s="185">
        <v>21630269</v>
      </c>
      <c r="B916" s="189">
        <v>9781339042169</v>
      </c>
      <c r="C916" s="186" t="s">
        <v>1158</v>
      </c>
      <c r="D916" s="262">
        <v>3088</v>
      </c>
      <c r="E916" s="208" t="str">
        <f>IF(VLOOKUP($B:$B,'F25 Warehouse Sale Product List'!$A:$F,6,FALSE)="","",VLOOKUP($B:$B,'F25 Warehouse Sale Product List'!$A:$F,6,FALSE))</f>
        <v/>
      </c>
      <c r="F916" s="187"/>
    </row>
    <row r="917" spans="1:6" x14ac:dyDescent="0.25">
      <c r="A917" s="185">
        <v>23525671</v>
      </c>
      <c r="B917" s="189">
        <v>9781546143192</v>
      </c>
      <c r="C917" s="186" t="s">
        <v>1156</v>
      </c>
      <c r="D917" s="262">
        <v>3088</v>
      </c>
      <c r="E917" s="208" t="str">
        <f>IF(VLOOKUP($B:$B,'F25 Warehouse Sale Product List'!$A:$F,6,FALSE)="","",VLOOKUP($B:$B,'F25 Warehouse Sale Product List'!$A:$F,6,FALSE))</f>
        <v/>
      </c>
      <c r="F917" s="187"/>
    </row>
    <row r="918" spans="1:6" x14ac:dyDescent="0.25">
      <c r="A918" s="185">
        <v>45591950</v>
      </c>
      <c r="B918" s="189">
        <v>9781546121947</v>
      </c>
      <c r="C918" s="186" t="s">
        <v>1161</v>
      </c>
      <c r="D918" s="262">
        <v>3088</v>
      </c>
      <c r="E918" s="208" t="str">
        <f>IF(VLOOKUP($B:$B,'F25 Warehouse Sale Product List'!$A:$F,6,FALSE)="","",VLOOKUP($B:$B,'F25 Warehouse Sale Product List'!$A:$F,6,FALSE))</f>
        <v/>
      </c>
      <c r="F918" s="187"/>
    </row>
    <row r="919" spans="1:6" x14ac:dyDescent="0.25">
      <c r="A919" s="185">
        <v>96533092</v>
      </c>
      <c r="B919" s="189">
        <v>9781339042176</v>
      </c>
      <c r="C919" s="186" t="s">
        <v>1157</v>
      </c>
      <c r="D919" s="262">
        <v>3088</v>
      </c>
      <c r="E919" s="208" t="str">
        <f>IF(VLOOKUP($B:$B,'F25 Warehouse Sale Product List'!$A:$F,6,FALSE)="","",VLOOKUP($B:$B,'F25 Warehouse Sale Product List'!$A:$F,6,FALSE))</f>
        <v/>
      </c>
      <c r="F919" s="187"/>
    </row>
    <row r="920" spans="1:6" x14ac:dyDescent="0.25">
      <c r="A920" s="185">
        <v>73189001</v>
      </c>
      <c r="B920" s="189">
        <v>9781546135845</v>
      </c>
      <c r="C920" s="186" t="s">
        <v>1160</v>
      </c>
      <c r="D920" s="262">
        <v>3088</v>
      </c>
      <c r="E920" s="208" t="str">
        <f>IF(VLOOKUP($B:$B,'F25 Warehouse Sale Product List'!$A:$F,6,FALSE)="","",VLOOKUP($B:$B,'F25 Warehouse Sale Product List'!$A:$F,6,FALSE))</f>
        <v/>
      </c>
      <c r="F920" s="187"/>
    </row>
    <row r="921" spans="1:6" x14ac:dyDescent="0.25">
      <c r="A921" s="185">
        <v>75707485</v>
      </c>
      <c r="B921" s="189">
        <v>9781339043319</v>
      </c>
      <c r="C921" s="186" t="s">
        <v>626</v>
      </c>
      <c r="D921" s="262">
        <v>3087</v>
      </c>
      <c r="E921" s="208" t="str">
        <f>IF(VLOOKUP($B:$B,'F25 Warehouse Sale Product List'!$A:$F,6,FALSE)="","",VLOOKUP($B:$B,'F25 Warehouse Sale Product List'!$A:$F,6,FALSE))</f>
        <v/>
      </c>
      <c r="F921" s="187"/>
    </row>
    <row r="922" spans="1:6" x14ac:dyDescent="0.25">
      <c r="A922" s="185">
        <v>21972282</v>
      </c>
      <c r="B922" s="189">
        <v>9798887241005</v>
      </c>
      <c r="C922" s="186" t="s">
        <v>625</v>
      </c>
      <c r="D922" s="262">
        <v>3087</v>
      </c>
      <c r="E922" s="208" t="str">
        <f>IF(VLOOKUP($B:$B,'F25 Warehouse Sale Product List'!$A:$F,6,FALSE)="","",VLOOKUP($B:$B,'F25 Warehouse Sale Product List'!$A:$F,6,FALSE))</f>
        <v/>
      </c>
      <c r="F922" s="187"/>
    </row>
    <row r="923" spans="1:6" x14ac:dyDescent="0.25">
      <c r="A923" s="185">
        <v>54694513</v>
      </c>
      <c r="B923" s="189">
        <v>9781338875485</v>
      </c>
      <c r="C923" s="186" t="s">
        <v>465</v>
      </c>
      <c r="D923" s="262">
        <v>3087</v>
      </c>
      <c r="E923" s="208" t="str">
        <f>IF(VLOOKUP($B:$B,'F25 Warehouse Sale Product List'!$A:$F,6,FALSE)="","",VLOOKUP($B:$B,'F25 Warehouse Sale Product List'!$A:$F,6,FALSE))</f>
        <v/>
      </c>
      <c r="F923" s="187"/>
    </row>
    <row r="924" spans="1:6" x14ac:dyDescent="0.25">
      <c r="A924" s="185">
        <v>90218034</v>
      </c>
      <c r="B924" s="189">
        <v>9781546131595</v>
      </c>
      <c r="C924" s="186" t="s">
        <v>1163</v>
      </c>
      <c r="D924" s="262">
        <v>3087</v>
      </c>
      <c r="E924" s="208" t="str">
        <f>IF(VLOOKUP($B:$B,'F25 Warehouse Sale Product List'!$A:$F,6,FALSE)="","",VLOOKUP($B:$B,'F25 Warehouse Sale Product List'!$A:$F,6,FALSE))</f>
        <v/>
      </c>
      <c r="F924" s="187"/>
    </row>
    <row r="925" spans="1:6" x14ac:dyDescent="0.25">
      <c r="A925" s="185">
        <v>84215666</v>
      </c>
      <c r="B925" s="189">
        <v>9781338762624</v>
      </c>
      <c r="C925" s="186" t="s">
        <v>1165</v>
      </c>
      <c r="D925" s="262">
        <v>3087</v>
      </c>
      <c r="E925" s="208" t="str">
        <f>IF(VLOOKUP($B:$B,'F25 Warehouse Sale Product List'!$A:$F,6,FALSE)="","",VLOOKUP($B:$B,'F25 Warehouse Sale Product List'!$A:$F,6,FALSE))</f>
        <v/>
      </c>
      <c r="F925" s="187"/>
    </row>
    <row r="926" spans="1:6" x14ac:dyDescent="0.25">
      <c r="A926" s="185">
        <v>27147534</v>
      </c>
      <c r="B926" s="189">
        <v>9781338865561</v>
      </c>
      <c r="C926" s="186" t="s">
        <v>622</v>
      </c>
      <c r="D926" s="262">
        <v>3087</v>
      </c>
      <c r="E926" s="208" t="str">
        <f>IF(VLOOKUP($B:$B,'F25 Warehouse Sale Product List'!$A:$F,6,FALSE)="","",VLOOKUP($B:$B,'F25 Warehouse Sale Product List'!$A:$F,6,FALSE))</f>
        <v/>
      </c>
      <c r="F926" s="187"/>
    </row>
    <row r="927" spans="1:6" x14ac:dyDescent="0.25">
      <c r="A927" s="185">
        <v>59714693</v>
      </c>
      <c r="B927" s="189">
        <v>9781338749021</v>
      </c>
      <c r="C927" s="186" t="s">
        <v>1164</v>
      </c>
      <c r="D927" s="262">
        <v>3087</v>
      </c>
      <c r="E927" s="208" t="str">
        <f>IF(VLOOKUP($B:$B,'F25 Warehouse Sale Product List'!$A:$F,6,FALSE)="","",VLOOKUP($B:$B,'F25 Warehouse Sale Product List'!$A:$F,6,FALSE))</f>
        <v/>
      </c>
      <c r="F927" s="187"/>
    </row>
    <row r="928" spans="1:6" x14ac:dyDescent="0.25">
      <c r="A928" s="185">
        <v>24075692</v>
      </c>
      <c r="B928" s="189">
        <v>9781443198899</v>
      </c>
      <c r="C928" s="186" t="s">
        <v>464</v>
      </c>
      <c r="D928" s="262">
        <v>3087</v>
      </c>
      <c r="E928" s="208" t="str">
        <f>IF(VLOOKUP($B:$B,'F25 Warehouse Sale Product List'!$A:$F,6,FALSE)="","",VLOOKUP($B:$B,'F25 Warehouse Sale Product List'!$A:$F,6,FALSE))</f>
        <v/>
      </c>
      <c r="F928" s="187"/>
    </row>
    <row r="929" spans="1:6" x14ac:dyDescent="0.25">
      <c r="A929" s="185">
        <v>63606246</v>
      </c>
      <c r="B929" s="189">
        <v>9781338825152</v>
      </c>
      <c r="C929" s="186" t="s">
        <v>466</v>
      </c>
      <c r="D929" s="262">
        <v>3087</v>
      </c>
      <c r="E929" s="208" t="str">
        <f>IF(VLOOKUP($B:$B,'F25 Warehouse Sale Product List'!$A:$F,6,FALSE)="","",VLOOKUP($B:$B,'F25 Warehouse Sale Product List'!$A:$F,6,FALSE))</f>
        <v/>
      </c>
      <c r="F929" s="187"/>
    </row>
    <row r="930" spans="1:6" x14ac:dyDescent="0.25">
      <c r="A930" s="185">
        <v>80858998</v>
      </c>
      <c r="B930" s="189">
        <v>9781443187701</v>
      </c>
      <c r="C930" s="186" t="s">
        <v>582</v>
      </c>
      <c r="D930" s="262">
        <v>3058</v>
      </c>
      <c r="E930" s="208" t="str">
        <f>IF(VLOOKUP($B:$B,'F25 Warehouse Sale Product List'!$A:$F,6,FALSE)="","",VLOOKUP($B:$B,'F25 Warehouse Sale Product List'!$A:$F,6,FALSE))</f>
        <v/>
      </c>
      <c r="F930" s="187"/>
    </row>
    <row r="931" spans="1:6" x14ac:dyDescent="0.25">
      <c r="A931" s="185">
        <v>32779342</v>
      </c>
      <c r="B931" s="189" t="s">
        <v>721</v>
      </c>
      <c r="C931" s="186" t="s">
        <v>722</v>
      </c>
      <c r="D931" s="262">
        <v>3048</v>
      </c>
      <c r="E931" s="208" t="str">
        <f>IF(VLOOKUP($B:$B,'F25 Warehouse Sale Product List'!$A:$F,6,FALSE)="","",VLOOKUP($B:$B,'F25 Warehouse Sale Product List'!$A:$F,6,FALSE))</f>
        <v/>
      </c>
      <c r="F931" s="187"/>
    </row>
    <row r="932" spans="1:6" x14ac:dyDescent="0.25">
      <c r="A932" s="185">
        <v>82659053</v>
      </c>
      <c r="B932" s="189">
        <v>9781339012520</v>
      </c>
      <c r="C932" s="186" t="s">
        <v>1167</v>
      </c>
      <c r="D932" s="262">
        <v>3018</v>
      </c>
      <c r="E932" s="208" t="str">
        <f>IF(VLOOKUP($B:$B,'F25 Warehouse Sale Product List'!$A:$F,6,FALSE)="","",VLOOKUP($B:$B,'F25 Warehouse Sale Product List'!$A:$F,6,FALSE))</f>
        <v/>
      </c>
      <c r="F932" s="187"/>
    </row>
    <row r="933" spans="1:6" x14ac:dyDescent="0.25">
      <c r="A933" s="185">
        <v>72577798</v>
      </c>
      <c r="B933" s="189">
        <v>9781805441991</v>
      </c>
      <c r="C933" s="186" t="s">
        <v>1166</v>
      </c>
      <c r="D933" s="262">
        <v>3018</v>
      </c>
      <c r="E933" s="208" t="str">
        <f>IF(VLOOKUP($B:$B,'F25 Warehouse Sale Product List'!$A:$F,6,FALSE)="","",VLOOKUP($B:$B,'F25 Warehouse Sale Product List'!$A:$F,6,FALSE))</f>
        <v/>
      </c>
      <c r="F933" s="187"/>
    </row>
    <row r="934" spans="1:6" x14ac:dyDescent="0.25">
      <c r="A934" s="185">
        <v>44923678</v>
      </c>
      <c r="B934" s="189">
        <v>9781339032382</v>
      </c>
      <c r="C934" s="186" t="s">
        <v>438</v>
      </c>
      <c r="D934" s="262">
        <v>3018</v>
      </c>
      <c r="E934" s="208" t="str">
        <f>IF(VLOOKUP($B:$B,'F25 Warehouse Sale Product List'!$A:$F,6,FALSE)="","",VLOOKUP($B:$B,'F25 Warehouse Sale Product List'!$A:$F,6,FALSE))</f>
        <v/>
      </c>
      <c r="F934" s="187"/>
    </row>
    <row r="935" spans="1:6" x14ac:dyDescent="0.25">
      <c r="A935" s="185">
        <v>76348709</v>
      </c>
      <c r="B935" s="189" t="s">
        <v>439</v>
      </c>
      <c r="C935" s="186" t="s">
        <v>440</v>
      </c>
      <c r="D935" s="262">
        <v>3018</v>
      </c>
      <c r="E935" s="208" t="str">
        <f>IF(VLOOKUP($B:$B,'F25 Warehouse Sale Product List'!$A:$F,6,FALSE)="","",VLOOKUP($B:$B,'F25 Warehouse Sale Product List'!$A:$F,6,FALSE))</f>
        <v/>
      </c>
      <c r="F935" s="187"/>
    </row>
    <row r="936" spans="1:6" x14ac:dyDescent="0.25">
      <c r="A936" s="185">
        <v>85516105</v>
      </c>
      <c r="B936" s="189">
        <v>9781039701977</v>
      </c>
      <c r="C936" s="186" t="s">
        <v>444</v>
      </c>
      <c r="D936" s="262">
        <v>3017</v>
      </c>
      <c r="E936" s="208" t="str">
        <f>IF(VLOOKUP($B:$B,'F25 Warehouse Sale Product List'!$A:$F,6,FALSE)="","",VLOOKUP($B:$B,'F25 Warehouse Sale Product List'!$A:$F,6,FALSE))</f>
        <v/>
      </c>
      <c r="F936" s="187"/>
    </row>
    <row r="937" spans="1:6" x14ac:dyDescent="0.25">
      <c r="A937" s="185">
        <v>24899827</v>
      </c>
      <c r="B937" s="189">
        <v>9781803376868</v>
      </c>
      <c r="C937" s="186" t="s">
        <v>442</v>
      </c>
      <c r="D937" s="262">
        <v>3017</v>
      </c>
      <c r="E937" s="208" t="str">
        <f>IF(VLOOKUP($B:$B,'F25 Warehouse Sale Product List'!$A:$F,6,FALSE)="","",VLOOKUP($B:$B,'F25 Warehouse Sale Product List'!$A:$F,6,FALSE))</f>
        <v/>
      </c>
      <c r="F937" s="187"/>
    </row>
    <row r="938" spans="1:6" x14ac:dyDescent="0.25">
      <c r="A938" s="185">
        <v>47982782</v>
      </c>
      <c r="B938" s="189">
        <v>9781039701700</v>
      </c>
      <c r="C938" s="186" t="s">
        <v>441</v>
      </c>
      <c r="D938" s="262">
        <v>3017</v>
      </c>
      <c r="E938" s="208" t="str">
        <f>IF(VLOOKUP($B:$B,'F25 Warehouse Sale Product List'!$A:$F,6,FALSE)="","",VLOOKUP($B:$B,'F25 Warehouse Sale Product List'!$A:$F,6,FALSE))</f>
        <v/>
      </c>
      <c r="F938" s="187"/>
    </row>
    <row r="939" spans="1:6" x14ac:dyDescent="0.25">
      <c r="A939" s="185">
        <v>57886880</v>
      </c>
      <c r="B939" s="189">
        <v>9781338790245</v>
      </c>
      <c r="C939" s="186" t="s">
        <v>1168</v>
      </c>
      <c r="D939" s="262">
        <v>3017</v>
      </c>
      <c r="E939" s="208" t="str">
        <f>IF(VLOOKUP($B:$B,'F25 Warehouse Sale Product List'!$A:$F,6,FALSE)="","",VLOOKUP($B:$B,'F25 Warehouse Sale Product List'!$A:$F,6,FALSE))</f>
        <v/>
      </c>
      <c r="F939" s="187"/>
    </row>
    <row r="940" spans="1:6" x14ac:dyDescent="0.25">
      <c r="A940" s="185">
        <v>49713692</v>
      </c>
      <c r="B940" s="189">
        <v>9781338875836</v>
      </c>
      <c r="C940" s="186" t="s">
        <v>443</v>
      </c>
      <c r="D940" s="262">
        <v>3016</v>
      </c>
      <c r="E940" s="208" t="str">
        <f>IF(VLOOKUP($B:$B,'F25 Warehouse Sale Product List'!$A:$F,6,FALSE)="","",VLOOKUP($B:$B,'F25 Warehouse Sale Product List'!$A:$F,6,FALSE))</f>
        <v/>
      </c>
      <c r="F940" s="187"/>
    </row>
    <row r="941" spans="1:6" x14ac:dyDescent="0.25">
      <c r="A941" s="185">
        <v>99660778</v>
      </c>
      <c r="B941" s="189">
        <v>9781338898361</v>
      </c>
      <c r="C941" s="186" t="s">
        <v>611</v>
      </c>
      <c r="D941" s="262">
        <v>2126</v>
      </c>
      <c r="E941" s="208" t="str">
        <f>IF(VLOOKUP($B:$B,'F25 Warehouse Sale Product List'!$A:$F,6,FALSE)="","",VLOOKUP($B:$B,'F25 Warehouse Sale Product List'!$A:$F,6,FALSE))</f>
        <v/>
      </c>
      <c r="F941" s="187"/>
    </row>
    <row r="942" spans="1:6" x14ac:dyDescent="0.25">
      <c r="A942" s="185">
        <v>15131109</v>
      </c>
      <c r="B942" s="189">
        <v>9781339012001</v>
      </c>
      <c r="C942" s="186" t="s">
        <v>1175</v>
      </c>
      <c r="D942" s="262">
        <v>2118</v>
      </c>
      <c r="E942" s="208" t="str">
        <f>IF(VLOOKUP($B:$B,'F25 Warehouse Sale Product List'!$A:$F,6,FALSE)="","",VLOOKUP($B:$B,'F25 Warehouse Sale Product List'!$A:$F,6,FALSE))</f>
        <v/>
      </c>
      <c r="F942" s="187"/>
    </row>
    <row r="943" spans="1:6" x14ac:dyDescent="0.25">
      <c r="A943" s="185">
        <v>74128532</v>
      </c>
      <c r="B943" s="189">
        <v>9781546109396</v>
      </c>
      <c r="C943" s="186" t="s">
        <v>1052</v>
      </c>
      <c r="D943" s="262">
        <v>2118</v>
      </c>
      <c r="E943" s="208" t="str">
        <f>IF(VLOOKUP($B:$B,'F25 Warehouse Sale Product List'!$A:$F,6,FALSE)="","",VLOOKUP($B:$B,'F25 Warehouse Sale Product List'!$A:$F,6,FALSE))</f>
        <v/>
      </c>
      <c r="F943" s="187"/>
    </row>
    <row r="944" spans="1:6" x14ac:dyDescent="0.25">
      <c r="A944" s="185">
        <v>38013816</v>
      </c>
      <c r="B944" s="189" t="s">
        <v>1173</v>
      </c>
      <c r="C944" s="186" t="s">
        <v>1172</v>
      </c>
      <c r="D944" s="262">
        <v>2118</v>
      </c>
      <c r="E944" s="208" t="str">
        <f>IF(VLOOKUP($B:$B,'F25 Warehouse Sale Product List'!$A:$F,6,FALSE)="","",VLOOKUP($B:$B,'F25 Warehouse Sale Product List'!$A:$F,6,FALSE))</f>
        <v/>
      </c>
      <c r="F944" s="187"/>
    </row>
    <row r="945" spans="1:6" x14ac:dyDescent="0.25">
      <c r="A945" s="185">
        <v>89885040</v>
      </c>
      <c r="B945" s="189">
        <v>9781338871371</v>
      </c>
      <c r="C945" s="186" t="s">
        <v>726</v>
      </c>
      <c r="D945" s="262">
        <v>2118</v>
      </c>
      <c r="E945" s="208" t="str">
        <f>IF(VLOOKUP($B:$B,'F25 Warehouse Sale Product List'!$A:$F,6,FALSE)="","",VLOOKUP($B:$B,'F25 Warehouse Sale Product List'!$A:$F,6,FALSE))</f>
        <v/>
      </c>
      <c r="F945" s="187"/>
    </row>
    <row r="946" spans="1:6" x14ac:dyDescent="0.25">
      <c r="A946" s="185">
        <v>28697932</v>
      </c>
      <c r="B946" s="189">
        <v>9781546109457</v>
      </c>
      <c r="C946" s="186" t="s">
        <v>1171</v>
      </c>
      <c r="D946" s="262">
        <v>2118</v>
      </c>
      <c r="E946" s="208" t="str">
        <f>IF(VLOOKUP($B:$B,'F25 Warehouse Sale Product List'!$A:$F,6,FALSE)="","",VLOOKUP($B:$B,'F25 Warehouse Sale Product List'!$A:$F,6,FALSE))</f>
        <v/>
      </c>
      <c r="F946" s="187"/>
    </row>
    <row r="947" spans="1:6" x14ac:dyDescent="0.25">
      <c r="A947" s="185">
        <v>89840831</v>
      </c>
      <c r="B947" s="189">
        <v>9781339027999</v>
      </c>
      <c r="C947" s="186" t="s">
        <v>1174</v>
      </c>
      <c r="D947" s="262">
        <v>2118</v>
      </c>
      <c r="E947" s="208" t="str">
        <f>IF(VLOOKUP($B:$B,'F25 Warehouse Sale Product List'!$A:$F,6,FALSE)="","",VLOOKUP($B:$B,'F25 Warehouse Sale Product List'!$A:$F,6,FALSE))</f>
        <v/>
      </c>
      <c r="F947" s="187"/>
    </row>
    <row r="948" spans="1:6" x14ac:dyDescent="0.25">
      <c r="A948" s="185">
        <v>29500823</v>
      </c>
      <c r="B948" s="189">
        <v>9781546138501</v>
      </c>
      <c r="C948" s="186" t="s">
        <v>1169</v>
      </c>
      <c r="D948" s="262">
        <v>2118</v>
      </c>
      <c r="E948" s="208" t="str">
        <f>IF(VLOOKUP($B:$B,'F25 Warehouse Sale Product List'!$A:$F,6,FALSE)="","",VLOOKUP($B:$B,'F25 Warehouse Sale Product List'!$A:$F,6,FALSE))</f>
        <v/>
      </c>
      <c r="F948" s="187"/>
    </row>
    <row r="949" spans="1:6" x14ac:dyDescent="0.25">
      <c r="A949" s="185">
        <v>3160744</v>
      </c>
      <c r="B949" s="189">
        <v>9781421588643</v>
      </c>
      <c r="C949" s="186" t="s">
        <v>727</v>
      </c>
      <c r="D949" s="262">
        <v>2118</v>
      </c>
      <c r="E949" s="208" t="str">
        <f>IF(VLOOKUP($B:$B,'F25 Warehouse Sale Product List'!$A:$F,6,FALSE)="","",VLOOKUP($B:$B,'F25 Warehouse Sale Product List'!$A:$F,6,FALSE))</f>
        <v/>
      </c>
      <c r="F949" s="187"/>
    </row>
    <row r="950" spans="1:6" x14ac:dyDescent="0.25">
      <c r="A950" s="185">
        <v>79923414</v>
      </c>
      <c r="B950" s="189">
        <v>9781497206861</v>
      </c>
      <c r="C950" s="186" t="s">
        <v>1170</v>
      </c>
      <c r="D950" s="262">
        <v>2118</v>
      </c>
      <c r="E950" s="208" t="str">
        <f>IF(VLOOKUP($B:$B,'F25 Warehouse Sale Product List'!$A:$F,6,FALSE)="","",VLOOKUP($B:$B,'F25 Warehouse Sale Product List'!$A:$F,6,FALSE))</f>
        <v/>
      </c>
      <c r="F950" s="187"/>
    </row>
    <row r="951" spans="1:6" x14ac:dyDescent="0.25">
      <c r="A951" s="185">
        <v>95447190</v>
      </c>
      <c r="B951" s="189">
        <v>9781339016559</v>
      </c>
      <c r="C951" s="186" t="s">
        <v>617</v>
      </c>
      <c r="D951" s="262">
        <v>2116</v>
      </c>
      <c r="E951" s="208" t="str">
        <f>IF(VLOOKUP($B:$B,'F25 Warehouse Sale Product List'!$A:$F,6,FALSE)="","",VLOOKUP($B:$B,'F25 Warehouse Sale Product List'!$A:$F,6,FALSE))</f>
        <v/>
      </c>
      <c r="F951" s="187"/>
    </row>
    <row r="952" spans="1:6" x14ac:dyDescent="0.25">
      <c r="A952" s="185">
        <v>93100324</v>
      </c>
      <c r="B952" s="189" t="s">
        <v>614</v>
      </c>
      <c r="C952" s="186" t="s">
        <v>615</v>
      </c>
      <c r="D952" s="262">
        <v>2116</v>
      </c>
      <c r="E952" s="208" t="str">
        <f>IF(VLOOKUP($B:$B,'F25 Warehouse Sale Product List'!$A:$F,6,FALSE)="","",VLOOKUP($B:$B,'F25 Warehouse Sale Product List'!$A:$F,6,FALSE))</f>
        <v/>
      </c>
      <c r="F952" s="187"/>
    </row>
    <row r="953" spans="1:6" x14ac:dyDescent="0.25">
      <c r="A953" s="185">
        <v>30664318</v>
      </c>
      <c r="B953" s="189">
        <v>9781546109419</v>
      </c>
      <c r="C953" s="186" t="s">
        <v>1176</v>
      </c>
      <c r="D953" s="262">
        <v>2116</v>
      </c>
      <c r="E953" s="208" t="str">
        <f>IF(VLOOKUP($B:$B,'F25 Warehouse Sale Product List'!$A:$F,6,FALSE)="","",VLOOKUP($B:$B,'F25 Warehouse Sale Product List'!$A:$F,6,FALSE))</f>
        <v/>
      </c>
      <c r="F953" s="187"/>
    </row>
    <row r="954" spans="1:6" x14ac:dyDescent="0.25">
      <c r="A954" s="185">
        <v>3523497</v>
      </c>
      <c r="B954" s="189">
        <v>9781443180610</v>
      </c>
      <c r="C954" s="186" t="s">
        <v>861</v>
      </c>
      <c r="D954" s="196">
        <v>2068</v>
      </c>
      <c r="E954" s="208" t="str">
        <f>IF(VLOOKUP($B:$B,'F25 Warehouse Sale Product List'!$A:$F,6,FALSE)="","",VLOOKUP($B:$B,'F25 Warehouse Sale Product List'!$A:$F,6,FALSE))</f>
        <v/>
      </c>
      <c r="F954" s="187"/>
    </row>
    <row r="955" spans="1:6" x14ac:dyDescent="0.25">
      <c r="A955" s="185">
        <v>17887430</v>
      </c>
      <c r="B955" s="189">
        <v>9781443191692</v>
      </c>
      <c r="C955" s="186" t="s">
        <v>846</v>
      </c>
      <c r="D955" s="196">
        <v>2068</v>
      </c>
      <c r="E955" s="208" t="str">
        <f>IF(VLOOKUP($B:$B,'F25 Warehouse Sale Product List'!$A:$F,6,FALSE)="","",VLOOKUP($B:$B,'F25 Warehouse Sale Product List'!$A:$F,6,FALSE))</f>
        <v/>
      </c>
      <c r="F955" s="187"/>
    </row>
    <row r="956" spans="1:6" x14ac:dyDescent="0.25">
      <c r="A956" s="185">
        <v>79334351</v>
      </c>
      <c r="B956" s="189">
        <v>9781773883540</v>
      </c>
      <c r="C956" s="186" t="s">
        <v>893</v>
      </c>
      <c r="D956" s="196">
        <v>2068</v>
      </c>
      <c r="E956" s="208" t="str">
        <f>IF(VLOOKUP($B:$B,'F25 Warehouse Sale Product List'!$A:$F,6,FALSE)="","",VLOOKUP($B:$B,'F25 Warehouse Sale Product List'!$A:$F,6,FALSE))</f>
        <v/>
      </c>
      <c r="F956" s="187"/>
    </row>
    <row r="957" spans="1:6" x14ac:dyDescent="0.25">
      <c r="A957" s="185">
        <v>3229136</v>
      </c>
      <c r="B957" s="189">
        <v>9781443107907</v>
      </c>
      <c r="C957" s="186" t="s">
        <v>825</v>
      </c>
      <c r="D957" s="196">
        <v>2068</v>
      </c>
      <c r="E957" s="208" t="str">
        <f>IF(VLOOKUP($B:$B,'F25 Warehouse Sale Product List'!$A:$F,6,FALSE)="","",VLOOKUP($B:$B,'F25 Warehouse Sale Product List'!$A:$F,6,FALSE))</f>
        <v/>
      </c>
      <c r="F957" s="187"/>
    </row>
    <row r="958" spans="1:6" x14ac:dyDescent="0.25">
      <c r="A958" s="185">
        <v>13846034</v>
      </c>
      <c r="B958" s="189">
        <v>9781805313410</v>
      </c>
      <c r="C958" s="186" t="s">
        <v>858</v>
      </c>
      <c r="D958" s="196">
        <v>2067</v>
      </c>
      <c r="E958" s="208" t="str">
        <f>IF(VLOOKUP($B:$B,'F25 Warehouse Sale Product List'!$A:$F,6,FALSE)="","",VLOOKUP($B:$B,'F25 Warehouse Sale Product List'!$A:$F,6,FALSE))</f>
        <v/>
      </c>
      <c r="F958" s="187"/>
    </row>
    <row r="959" spans="1:6" x14ac:dyDescent="0.25">
      <c r="A959" s="185">
        <v>50177383</v>
      </c>
      <c r="B959" s="189">
        <v>9781773883168</v>
      </c>
      <c r="C959" s="186" t="s">
        <v>857</v>
      </c>
      <c r="D959" s="196">
        <v>2067</v>
      </c>
      <c r="E959" s="208" t="str">
        <f>IF(VLOOKUP($B:$B,'F25 Warehouse Sale Product List'!$A:$F,6,FALSE)="","",VLOOKUP($B:$B,'F25 Warehouse Sale Product List'!$A:$F,6,FALSE))</f>
        <v/>
      </c>
      <c r="F959" s="187"/>
    </row>
    <row r="960" spans="1:6" x14ac:dyDescent="0.25">
      <c r="A960" s="185">
        <v>93499971</v>
      </c>
      <c r="B960" s="189">
        <v>9781039700048</v>
      </c>
      <c r="C960" s="186" t="s">
        <v>869</v>
      </c>
      <c r="D960" s="196">
        <v>2067</v>
      </c>
      <c r="E960" s="208" t="str">
        <f>IF(VLOOKUP($B:$B,'F25 Warehouse Sale Product List'!$A:$F,6,FALSE)="","",VLOOKUP($B:$B,'F25 Warehouse Sale Product List'!$A:$F,6,FALSE))</f>
        <v/>
      </c>
      <c r="F960" s="187"/>
    </row>
    <row r="961" spans="1:6" x14ac:dyDescent="0.25">
      <c r="A961" s="185">
        <v>93580732</v>
      </c>
      <c r="B961" s="189">
        <v>9781039705944</v>
      </c>
      <c r="C961" s="186" t="s">
        <v>1355</v>
      </c>
      <c r="D961" s="196">
        <v>2067</v>
      </c>
      <c r="E961" s="208" t="str">
        <f>IF(VLOOKUP($B:$B,'F25 Warehouse Sale Product List'!$A:$F,6,FALSE)="","",VLOOKUP($B:$B,'F25 Warehouse Sale Product List'!$A:$F,6,FALSE))</f>
        <v/>
      </c>
      <c r="F961" s="187"/>
    </row>
    <row r="962" spans="1:6" x14ac:dyDescent="0.25">
      <c r="A962" s="185">
        <v>90987199</v>
      </c>
      <c r="B962" s="189">
        <v>9781039704183</v>
      </c>
      <c r="C962" s="186" t="s">
        <v>910</v>
      </c>
      <c r="D962" s="196">
        <v>2067</v>
      </c>
      <c r="E962" s="208" t="str">
        <f>IF(VLOOKUP($B:$B,'F25 Warehouse Sale Product List'!$A:$F,6,FALSE)="","",VLOOKUP($B:$B,'F25 Warehouse Sale Product List'!$A:$F,6,FALSE))</f>
        <v/>
      </c>
      <c r="F962" s="187"/>
    </row>
    <row r="963" spans="1:6" x14ac:dyDescent="0.25">
      <c r="A963" s="185">
        <v>80539238</v>
      </c>
      <c r="B963" s="189">
        <v>9781773883113</v>
      </c>
      <c r="C963" s="186" t="s">
        <v>862</v>
      </c>
      <c r="D963" s="196">
        <v>2067</v>
      </c>
      <c r="E963" s="208" t="str">
        <f>IF(VLOOKUP($B:$B,'F25 Warehouse Sale Product List'!$A:$F,6,FALSE)="","",VLOOKUP($B:$B,'F25 Warehouse Sale Product List'!$A:$F,6,FALSE))</f>
        <v/>
      </c>
      <c r="F963" s="187"/>
    </row>
    <row r="964" spans="1:6" x14ac:dyDescent="0.25">
      <c r="A964" s="185">
        <v>3047398</v>
      </c>
      <c r="B964" s="189">
        <v>9781443154000</v>
      </c>
      <c r="C964" s="186" t="s">
        <v>868</v>
      </c>
      <c r="D964" s="196">
        <v>2067</v>
      </c>
      <c r="E964" s="208" t="str">
        <f>IF(VLOOKUP($B:$B,'F25 Warehouse Sale Product List'!$A:$F,6,FALSE)="","",VLOOKUP($B:$B,'F25 Warehouse Sale Product List'!$A:$F,6,FALSE))</f>
        <v/>
      </c>
      <c r="F964" s="187"/>
    </row>
    <row r="965" spans="1:6" x14ac:dyDescent="0.25">
      <c r="A965" s="185">
        <v>26336805</v>
      </c>
      <c r="B965" s="189">
        <v>9781443196499</v>
      </c>
      <c r="C965" s="186" t="s">
        <v>401</v>
      </c>
      <c r="D965" s="196">
        <v>2067</v>
      </c>
      <c r="E965" s="208" t="str">
        <f>IF(VLOOKUP($B:$B,'F25 Warehouse Sale Product List'!$A:$F,6,FALSE)="","",VLOOKUP($B:$B,'F25 Warehouse Sale Product List'!$A:$F,6,FALSE))</f>
        <v/>
      </c>
      <c r="F965" s="187"/>
    </row>
    <row r="966" spans="1:6" x14ac:dyDescent="0.25">
      <c r="A966" s="185">
        <v>3527613</v>
      </c>
      <c r="B966" s="189">
        <v>9781443180658</v>
      </c>
      <c r="C966" s="186" t="s">
        <v>811</v>
      </c>
      <c r="D966" s="196">
        <v>2067</v>
      </c>
      <c r="E966" s="208" t="str">
        <f>IF(VLOOKUP($B:$B,'F25 Warehouse Sale Product List'!$A:$F,6,FALSE)="","",VLOOKUP($B:$B,'F25 Warehouse Sale Product List'!$A:$F,6,FALSE))</f>
        <v/>
      </c>
      <c r="F966" s="187"/>
    </row>
    <row r="967" spans="1:6" x14ac:dyDescent="0.25">
      <c r="A967" s="185">
        <v>84425892</v>
      </c>
      <c r="B967" s="189">
        <v>9781039702752</v>
      </c>
      <c r="C967" s="186" t="s">
        <v>1356</v>
      </c>
      <c r="D967" s="196">
        <v>2067</v>
      </c>
      <c r="E967" s="208" t="str">
        <f>IF(VLOOKUP($B:$B,'F25 Warehouse Sale Product List'!$A:$F,6,FALSE)="","",VLOOKUP($B:$B,'F25 Warehouse Sale Product List'!$A:$F,6,FALSE))</f>
        <v/>
      </c>
      <c r="F967" s="187"/>
    </row>
    <row r="968" spans="1:6" x14ac:dyDescent="0.25">
      <c r="A968" s="185">
        <v>3217777</v>
      </c>
      <c r="B968" s="189">
        <v>9781443128575</v>
      </c>
      <c r="C968" s="186" t="s">
        <v>894</v>
      </c>
      <c r="D968" s="196">
        <v>2067</v>
      </c>
      <c r="E968" s="208" t="str">
        <f>IF(VLOOKUP($B:$B,'F25 Warehouse Sale Product List'!$A:$F,6,FALSE)="","",VLOOKUP($B:$B,'F25 Warehouse Sale Product List'!$A:$F,6,FALSE))</f>
        <v/>
      </c>
      <c r="F968" s="187"/>
    </row>
    <row r="969" spans="1:6" x14ac:dyDescent="0.25">
      <c r="A969" s="185">
        <v>75863751</v>
      </c>
      <c r="B969" s="189">
        <v>9781801312721</v>
      </c>
      <c r="C969" s="186" t="s">
        <v>521</v>
      </c>
      <c r="D969" s="196">
        <v>2067</v>
      </c>
      <c r="E969" s="208" t="str">
        <f>IF(VLOOKUP($B:$B,'F25 Warehouse Sale Product List'!$A:$F,6,FALSE)="","",VLOOKUP($B:$B,'F25 Warehouse Sale Product List'!$A:$F,6,FALSE))</f>
        <v/>
      </c>
      <c r="F969" s="187"/>
    </row>
    <row r="970" spans="1:6" x14ac:dyDescent="0.25">
      <c r="A970" s="185">
        <v>60114149</v>
      </c>
      <c r="B970" s="189">
        <v>9781039707931</v>
      </c>
      <c r="C970" s="186" t="s">
        <v>1357</v>
      </c>
      <c r="D970" s="196">
        <v>2067</v>
      </c>
      <c r="E970" s="208" t="str">
        <f>IF(VLOOKUP($B:$B,'F25 Warehouse Sale Product List'!$A:$F,6,FALSE)="","",VLOOKUP($B:$B,'F25 Warehouse Sale Product List'!$A:$F,6,FALSE))</f>
        <v/>
      </c>
      <c r="F970" s="187"/>
    </row>
    <row r="971" spans="1:6" x14ac:dyDescent="0.25">
      <c r="A971" s="185">
        <v>2357277</v>
      </c>
      <c r="B971" s="189">
        <v>9781443116466</v>
      </c>
      <c r="C971" s="186" t="s">
        <v>864</v>
      </c>
      <c r="D971" s="196">
        <v>2067</v>
      </c>
      <c r="E971" s="208" t="str">
        <f>IF(VLOOKUP($B:$B,'F25 Warehouse Sale Product List'!$A:$F,6,FALSE)="","",VLOOKUP($B:$B,'F25 Warehouse Sale Product List'!$A:$F,6,FALSE))</f>
        <v/>
      </c>
      <c r="F971" s="187"/>
    </row>
    <row r="972" spans="1:6" x14ac:dyDescent="0.25">
      <c r="A972" s="185">
        <v>3479830</v>
      </c>
      <c r="B972" s="189">
        <v>9781443177696</v>
      </c>
      <c r="C972" s="186" t="s">
        <v>812</v>
      </c>
      <c r="D972" s="196">
        <v>2067</v>
      </c>
      <c r="E972" s="208" t="str">
        <f>IF(VLOOKUP($B:$B,'F25 Warehouse Sale Product List'!$A:$F,6,FALSE)="","",VLOOKUP($B:$B,'F25 Warehouse Sale Product List'!$A:$F,6,FALSE))</f>
        <v/>
      </c>
      <c r="F972" s="187"/>
    </row>
    <row r="973" spans="1:6" x14ac:dyDescent="0.25">
      <c r="A973" s="185">
        <v>23802636</v>
      </c>
      <c r="B973" s="189">
        <v>9781039702585</v>
      </c>
      <c r="C973" s="186" t="s">
        <v>865</v>
      </c>
      <c r="D973" s="196">
        <v>2067</v>
      </c>
      <c r="E973" s="208" t="str">
        <f>IF(VLOOKUP($B:$B,'F25 Warehouse Sale Product List'!$A:$F,6,FALSE)="","",VLOOKUP($B:$B,'F25 Warehouse Sale Product List'!$A:$F,6,FALSE))</f>
        <v/>
      </c>
      <c r="F973" s="187"/>
    </row>
    <row r="974" spans="1:6" x14ac:dyDescent="0.25">
      <c r="A974" s="185">
        <v>3547471</v>
      </c>
      <c r="B974" s="189">
        <v>9781443182492</v>
      </c>
      <c r="C974" s="186" t="s">
        <v>885</v>
      </c>
      <c r="D974" s="196">
        <v>2066</v>
      </c>
      <c r="E974" s="208" t="str">
        <f>IF(VLOOKUP($B:$B,'F25 Warehouse Sale Product List'!$A:$F,6,FALSE)="","",VLOOKUP($B:$B,'F25 Warehouse Sale Product List'!$A:$F,6,FALSE))</f>
        <v/>
      </c>
      <c r="F974" s="187"/>
    </row>
    <row r="975" spans="1:6" x14ac:dyDescent="0.25">
      <c r="A975" s="185">
        <v>57239382</v>
      </c>
      <c r="B975" s="189">
        <v>9781805319566</v>
      </c>
      <c r="C975" s="186" t="s">
        <v>844</v>
      </c>
      <c r="D975" s="196">
        <v>2066</v>
      </c>
      <c r="E975" s="208" t="str">
        <f>IF(VLOOKUP($B:$B,'F25 Warehouse Sale Product List'!$A:$F,6,FALSE)="","",VLOOKUP($B:$B,'F25 Warehouse Sale Product List'!$A:$F,6,FALSE))</f>
        <v/>
      </c>
      <c r="F975" s="187"/>
    </row>
    <row r="976" spans="1:6" x14ac:dyDescent="0.25">
      <c r="A976" s="185">
        <v>30531344</v>
      </c>
      <c r="B976" s="189">
        <v>9781338874914</v>
      </c>
      <c r="C976" s="186" t="s">
        <v>329</v>
      </c>
      <c r="D976" s="262">
        <v>2058</v>
      </c>
      <c r="E976" s="208" t="str">
        <f>IF(VLOOKUP($B:$B,'F25 Warehouse Sale Product List'!$A:$F,6,FALSE)="","",VLOOKUP($B:$B,'F25 Warehouse Sale Product List'!$A:$F,6,FALSE))</f>
        <v/>
      </c>
      <c r="F976" s="187"/>
    </row>
    <row r="977" spans="1:6" x14ac:dyDescent="0.25">
      <c r="A977" s="185">
        <v>82522296</v>
      </c>
      <c r="B977" s="189">
        <v>9781338864878</v>
      </c>
      <c r="C977" s="186" t="s">
        <v>171</v>
      </c>
      <c r="D977" s="262">
        <v>2058</v>
      </c>
      <c r="E977" s="208" t="str">
        <f>IF(VLOOKUP($B:$B,'F25 Warehouse Sale Product List'!$A:$F,6,FALSE)="","",VLOOKUP($B:$B,'F25 Warehouse Sale Product List'!$A:$F,6,FALSE))</f>
        <v/>
      </c>
      <c r="F977" s="187"/>
    </row>
    <row r="978" spans="1:6" x14ac:dyDescent="0.25">
      <c r="A978" s="185">
        <v>17068899</v>
      </c>
      <c r="B978" s="189">
        <v>9781338803921</v>
      </c>
      <c r="C978" s="186" t="s">
        <v>178</v>
      </c>
      <c r="D978" s="262">
        <v>2058</v>
      </c>
      <c r="E978" s="208" t="str">
        <f>IF(VLOOKUP($B:$B,'F25 Warehouse Sale Product List'!$A:$F,6,FALSE)="","",VLOOKUP($B:$B,'F25 Warehouse Sale Product List'!$A:$F,6,FALSE))</f>
        <v/>
      </c>
      <c r="F978" s="187"/>
    </row>
    <row r="979" spans="1:6" x14ac:dyDescent="0.25">
      <c r="A979" s="185">
        <v>67726360</v>
      </c>
      <c r="B979" s="189">
        <v>9781771475945</v>
      </c>
      <c r="C979" s="186" t="s">
        <v>151</v>
      </c>
      <c r="D979" s="262">
        <v>2058</v>
      </c>
      <c r="E979" s="208" t="str">
        <f>IF(VLOOKUP($B:$B,'F25 Warehouse Sale Product List'!$A:$F,6,FALSE)="","",VLOOKUP($B:$B,'F25 Warehouse Sale Product List'!$A:$F,6,FALSE))</f>
        <v/>
      </c>
      <c r="F979" s="187"/>
    </row>
    <row r="980" spans="1:6" x14ac:dyDescent="0.25">
      <c r="A980" s="185">
        <v>56596931</v>
      </c>
      <c r="B980" s="189">
        <v>9781338828696</v>
      </c>
      <c r="C980" s="186" t="s">
        <v>180</v>
      </c>
      <c r="D980" s="262">
        <v>2058</v>
      </c>
      <c r="E980" s="208" t="str">
        <f>IF(VLOOKUP($B:$B,'F25 Warehouse Sale Product List'!$A:$F,6,FALSE)="","",VLOOKUP($B:$B,'F25 Warehouse Sale Product List'!$A:$F,6,FALSE))</f>
        <v/>
      </c>
      <c r="F980" s="187"/>
    </row>
    <row r="981" spans="1:6" x14ac:dyDescent="0.25">
      <c r="A981" s="185">
        <v>16850530</v>
      </c>
      <c r="B981" s="189">
        <v>9781338660548</v>
      </c>
      <c r="C981" s="186" t="s">
        <v>530</v>
      </c>
      <c r="D981" s="262">
        <v>2058</v>
      </c>
      <c r="E981" s="208" t="str">
        <f>IF(VLOOKUP($B:$B,'F25 Warehouse Sale Product List'!$A:$F,6,FALSE)="","",VLOOKUP($B:$B,'F25 Warehouse Sale Product List'!$A:$F,6,FALSE))</f>
        <v/>
      </c>
      <c r="F981" s="187"/>
    </row>
    <row r="982" spans="1:6" x14ac:dyDescent="0.25">
      <c r="A982" s="185">
        <v>3479210</v>
      </c>
      <c r="B982" s="189">
        <v>9781443175814</v>
      </c>
      <c r="C982" s="186" t="s">
        <v>152</v>
      </c>
      <c r="D982" s="262">
        <v>2058</v>
      </c>
      <c r="E982" s="208" t="str">
        <f>IF(VLOOKUP($B:$B,'F25 Warehouse Sale Product List'!$A:$F,6,FALSE)="","",VLOOKUP($B:$B,'F25 Warehouse Sale Product List'!$A:$F,6,FALSE))</f>
        <v/>
      </c>
      <c r="F982" s="187"/>
    </row>
    <row r="983" spans="1:6" x14ac:dyDescent="0.25">
      <c r="A983" s="185">
        <v>95624874</v>
      </c>
      <c r="B983" s="189">
        <v>9781338833034</v>
      </c>
      <c r="C983" s="186" t="s">
        <v>123</v>
      </c>
      <c r="D983" s="262">
        <v>2058</v>
      </c>
      <c r="E983" s="208" t="str">
        <f>IF(VLOOKUP($B:$B,'F25 Warehouse Sale Product List'!$A:$F,6,FALSE)="","",VLOOKUP($B:$B,'F25 Warehouse Sale Product List'!$A:$F,6,FALSE))</f>
        <v/>
      </c>
      <c r="F983" s="187"/>
    </row>
    <row r="984" spans="1:6" x14ac:dyDescent="0.25">
      <c r="A984" s="185">
        <v>86377497</v>
      </c>
      <c r="B984" s="189">
        <v>9781534462403</v>
      </c>
      <c r="C984" s="186" t="s">
        <v>311</v>
      </c>
      <c r="D984" s="262">
        <v>2058</v>
      </c>
      <c r="E984" s="208" t="str">
        <f>IF(VLOOKUP($B:$B,'F25 Warehouse Sale Product List'!$A:$F,6,FALSE)="","",VLOOKUP($B:$B,'F25 Warehouse Sale Product List'!$A:$F,6,FALSE))</f>
        <v/>
      </c>
      <c r="F984" s="187"/>
    </row>
    <row r="985" spans="1:6" x14ac:dyDescent="0.25">
      <c r="A985" s="185">
        <v>51895734</v>
      </c>
      <c r="B985" s="189">
        <v>9781338789645</v>
      </c>
      <c r="C985" s="186" t="s">
        <v>173</v>
      </c>
      <c r="D985" s="262">
        <v>2057</v>
      </c>
      <c r="E985" s="208" t="str">
        <f>IF(VLOOKUP($B:$B,'F25 Warehouse Sale Product List'!$A:$F,6,FALSE)="","",VLOOKUP($B:$B,'F25 Warehouse Sale Product List'!$A:$F,6,FALSE))</f>
        <v/>
      </c>
      <c r="F985" s="187"/>
    </row>
    <row r="986" spans="1:6" x14ac:dyDescent="0.25">
      <c r="A986" s="185">
        <v>73117944</v>
      </c>
      <c r="B986" s="189">
        <v>9781338598810</v>
      </c>
      <c r="C986" s="186" t="s">
        <v>161</v>
      </c>
      <c r="D986" s="262">
        <v>2057</v>
      </c>
      <c r="E986" s="208" t="str">
        <f>IF(VLOOKUP($B:$B,'F25 Warehouse Sale Product List'!$A:$F,6,FALSE)="","",VLOOKUP($B:$B,'F25 Warehouse Sale Product List'!$A:$F,6,FALSE))</f>
        <v/>
      </c>
      <c r="F986" s="187"/>
    </row>
    <row r="987" spans="1:6" x14ac:dyDescent="0.25">
      <c r="A987" s="185">
        <v>89107667</v>
      </c>
      <c r="B987" s="189">
        <v>9781772271492</v>
      </c>
      <c r="C987" s="186" t="s">
        <v>163</v>
      </c>
      <c r="D987" s="262">
        <v>2057</v>
      </c>
      <c r="E987" s="208" t="str">
        <f>IF(VLOOKUP($B:$B,'F25 Warehouse Sale Product List'!$A:$F,6,FALSE)="","",VLOOKUP($B:$B,'F25 Warehouse Sale Product List'!$A:$F,6,FALSE))</f>
        <v/>
      </c>
      <c r="F987" s="187"/>
    </row>
    <row r="988" spans="1:6" x14ac:dyDescent="0.25">
      <c r="A988" s="185">
        <v>3123859</v>
      </c>
      <c r="B988" s="189">
        <v>9781443157582</v>
      </c>
      <c r="C988" s="186" t="s">
        <v>187</v>
      </c>
      <c r="D988" s="262">
        <v>2057</v>
      </c>
      <c r="E988" s="208" t="str">
        <f>IF(VLOOKUP($B:$B,'F25 Warehouse Sale Product List'!$A:$F,6,FALSE)="","",VLOOKUP($B:$B,'F25 Warehouse Sale Product List'!$A:$F,6,FALSE))</f>
        <v/>
      </c>
      <c r="F988" s="187"/>
    </row>
    <row r="989" spans="1:6" x14ac:dyDescent="0.25">
      <c r="A989" s="185">
        <v>78348609</v>
      </c>
      <c r="B989" s="189">
        <v>9781772603040</v>
      </c>
      <c r="C989" s="186" t="s">
        <v>188</v>
      </c>
      <c r="D989" s="262">
        <v>2057</v>
      </c>
      <c r="E989" s="208" t="str">
        <f>IF(VLOOKUP($B:$B,'F25 Warehouse Sale Product List'!$A:$F,6,FALSE)="","",VLOOKUP($B:$B,'F25 Warehouse Sale Product List'!$A:$F,6,FALSE))</f>
        <v/>
      </c>
      <c r="F989" s="187"/>
    </row>
    <row r="990" spans="1:6" x14ac:dyDescent="0.25">
      <c r="A990" s="185">
        <v>3521722</v>
      </c>
      <c r="B990" s="189">
        <v>9781338535624</v>
      </c>
      <c r="C990" s="186" t="s">
        <v>214</v>
      </c>
      <c r="D990" s="262">
        <v>2057</v>
      </c>
      <c r="E990" s="208" t="str">
        <f>IF(VLOOKUP($B:$B,'F25 Warehouse Sale Product List'!$A:$F,6,FALSE)="","",VLOOKUP($B:$B,'F25 Warehouse Sale Product List'!$A:$F,6,FALSE))</f>
        <v/>
      </c>
      <c r="F990" s="187"/>
    </row>
    <row r="991" spans="1:6" x14ac:dyDescent="0.25">
      <c r="A991" s="185">
        <v>58372646</v>
      </c>
      <c r="B991" s="189">
        <v>9781506734064</v>
      </c>
      <c r="C991" s="186" t="s">
        <v>215</v>
      </c>
      <c r="D991" s="262">
        <v>2057</v>
      </c>
      <c r="E991" s="208" t="str">
        <f>IF(VLOOKUP($B:$B,'F25 Warehouse Sale Product List'!$A:$F,6,FALSE)="","",VLOOKUP($B:$B,'F25 Warehouse Sale Product List'!$A:$F,6,FALSE))</f>
        <v/>
      </c>
      <c r="F991" s="187"/>
    </row>
    <row r="992" spans="1:6" x14ac:dyDescent="0.25">
      <c r="A992" s="185">
        <v>99726452</v>
      </c>
      <c r="B992" s="189">
        <v>9781338845679</v>
      </c>
      <c r="C992" s="186" t="s">
        <v>222</v>
      </c>
      <c r="D992" s="262">
        <v>2057</v>
      </c>
      <c r="E992" s="208" t="str">
        <f>IF(VLOOKUP($B:$B,'F25 Warehouse Sale Product List'!$A:$F,6,FALSE)="","",VLOOKUP($B:$B,'F25 Warehouse Sale Product List'!$A:$F,6,FALSE))</f>
        <v/>
      </c>
      <c r="F992" s="187"/>
    </row>
    <row r="993" spans="1:6" x14ac:dyDescent="0.25">
      <c r="A993" s="185">
        <v>1174060</v>
      </c>
      <c r="B993" s="189">
        <v>9781896764559</v>
      </c>
      <c r="C993" s="186" t="s">
        <v>242</v>
      </c>
      <c r="D993" s="262">
        <v>2057</v>
      </c>
      <c r="E993" s="208" t="str">
        <f>IF(VLOOKUP($B:$B,'F25 Warehouse Sale Product List'!$A:$F,6,FALSE)="","",VLOOKUP($B:$B,'F25 Warehouse Sale Product List'!$A:$F,6,FALSE))</f>
        <v/>
      </c>
      <c r="F993" s="187"/>
    </row>
    <row r="994" spans="1:6" x14ac:dyDescent="0.25">
      <c r="A994" s="185">
        <v>90047637</v>
      </c>
      <c r="B994" s="189">
        <v>9781506731179</v>
      </c>
      <c r="C994" s="186" t="s">
        <v>205</v>
      </c>
      <c r="D994" s="262">
        <v>2057</v>
      </c>
      <c r="E994" s="208" t="str">
        <f>IF(VLOOKUP($B:$B,'F25 Warehouse Sale Product List'!$A:$F,6,FALSE)="","",VLOOKUP($B:$B,'F25 Warehouse Sale Product List'!$A:$F,6,FALSE))</f>
        <v/>
      </c>
      <c r="F994" s="187"/>
    </row>
    <row r="995" spans="1:6" x14ac:dyDescent="0.25">
      <c r="A995" s="185">
        <v>47322356</v>
      </c>
      <c r="B995" s="189">
        <v>9781443191807</v>
      </c>
      <c r="C995" s="186" t="s">
        <v>263</v>
      </c>
      <c r="D995" s="196">
        <v>2057</v>
      </c>
      <c r="E995" s="208" t="str">
        <f>IF(VLOOKUP($B:$B,'F25 Warehouse Sale Product List'!$A:$F,6,FALSE)="","",VLOOKUP($B:$B,'F25 Warehouse Sale Product List'!$A:$F,6,FALSE))</f>
        <v/>
      </c>
      <c r="F995" s="187"/>
    </row>
    <row r="996" spans="1:6" x14ac:dyDescent="0.25">
      <c r="A996" s="185">
        <v>87528657</v>
      </c>
      <c r="B996" s="189">
        <v>9781443189293</v>
      </c>
      <c r="C996" s="186" t="s">
        <v>128</v>
      </c>
      <c r="D996" s="196">
        <v>2057</v>
      </c>
      <c r="E996" s="208" t="str">
        <f>IF(VLOOKUP($B:$B,'F25 Warehouse Sale Product List'!$A:$F,6,FALSE)="","",VLOOKUP($B:$B,'F25 Warehouse Sale Product List'!$A:$F,6,FALSE))</f>
        <v/>
      </c>
      <c r="F996" s="187"/>
    </row>
    <row r="997" spans="1:6" x14ac:dyDescent="0.25">
      <c r="A997" s="185">
        <v>33927926</v>
      </c>
      <c r="B997" s="189">
        <v>9781443189422</v>
      </c>
      <c r="C997" s="186" t="s">
        <v>295</v>
      </c>
      <c r="D997" s="196">
        <v>2057</v>
      </c>
      <c r="E997" s="208" t="str">
        <f>IF(VLOOKUP($B:$B,'F25 Warehouse Sale Product List'!$A:$F,6,FALSE)="","",VLOOKUP($B:$B,'F25 Warehouse Sale Product List'!$A:$F,6,FALSE))</f>
        <v/>
      </c>
      <c r="F997" s="187"/>
    </row>
    <row r="998" spans="1:6" x14ac:dyDescent="0.25">
      <c r="A998" s="185">
        <v>91839717</v>
      </c>
      <c r="B998" s="189">
        <v>9782897812737</v>
      </c>
      <c r="C998" s="186" t="s">
        <v>297</v>
      </c>
      <c r="D998" s="196">
        <v>2057</v>
      </c>
      <c r="E998" s="208" t="str">
        <f>IF(VLOOKUP($B:$B,'F25 Warehouse Sale Product List'!$A:$F,6,FALSE)="","",VLOOKUP($B:$B,'F25 Warehouse Sale Product List'!$A:$F,6,FALSE))</f>
        <v/>
      </c>
      <c r="F998" s="187"/>
    </row>
    <row r="999" spans="1:6" x14ac:dyDescent="0.25">
      <c r="A999" s="185">
        <v>3108869</v>
      </c>
      <c r="B999" s="189">
        <v>9781338120769</v>
      </c>
      <c r="C999" s="186" t="s">
        <v>153</v>
      </c>
      <c r="D999" s="262">
        <v>2056</v>
      </c>
      <c r="E999" s="208" t="str">
        <f>IF(VLOOKUP($B:$B,'F25 Warehouse Sale Product List'!$A:$F,6,FALSE)="","",VLOOKUP($B:$B,'F25 Warehouse Sale Product List'!$A:$F,6,FALSE))</f>
        <v/>
      </c>
      <c r="F999" s="187"/>
    </row>
    <row r="1000" spans="1:6" x14ac:dyDescent="0.25">
      <c r="A1000" s="185">
        <v>91043818</v>
      </c>
      <c r="B1000" s="189">
        <v>9781443190800</v>
      </c>
      <c r="C1000" s="186" t="s">
        <v>394</v>
      </c>
      <c r="D1000" s="262">
        <v>2056</v>
      </c>
      <c r="E1000" s="208" t="str">
        <f>IF(VLOOKUP($B:$B,'F25 Warehouse Sale Product List'!$A:$F,6,FALSE)="","",VLOOKUP($B:$B,'F25 Warehouse Sale Product List'!$A:$F,6,FALSE))</f>
        <v/>
      </c>
      <c r="F1000" s="187"/>
    </row>
    <row r="1001" spans="1:6" x14ac:dyDescent="0.25">
      <c r="A1001" s="185">
        <v>55372400</v>
      </c>
      <c r="B1001" s="189">
        <v>9781368078689</v>
      </c>
      <c r="C1001" s="186" t="s">
        <v>176</v>
      </c>
      <c r="D1001" s="262">
        <v>2056</v>
      </c>
      <c r="E1001" s="208" t="str">
        <f>IF(VLOOKUP($B:$B,'F25 Warehouse Sale Product List'!$A:$F,6,FALSE)="","",VLOOKUP($B:$B,'F25 Warehouse Sale Product List'!$A:$F,6,FALSE))</f>
        <v/>
      </c>
      <c r="F1001" s="187"/>
    </row>
    <row r="1002" spans="1:6" x14ac:dyDescent="0.25">
      <c r="A1002" s="185">
        <v>34123175</v>
      </c>
      <c r="B1002" s="189">
        <v>9781338850017</v>
      </c>
      <c r="C1002" s="186" t="s">
        <v>192</v>
      </c>
      <c r="D1002" s="262">
        <v>2056</v>
      </c>
      <c r="E1002" s="208" t="str">
        <f>IF(VLOOKUP($B:$B,'F25 Warehouse Sale Product List'!$A:$F,6,FALSE)="","",VLOOKUP($B:$B,'F25 Warehouse Sale Product List'!$A:$F,6,FALSE))</f>
        <v/>
      </c>
      <c r="F1002" s="187"/>
    </row>
    <row r="1003" spans="1:6" x14ac:dyDescent="0.25">
      <c r="A1003" s="185">
        <v>13550305</v>
      </c>
      <c r="B1003" s="189">
        <v>9781338832020</v>
      </c>
      <c r="C1003" s="186" t="s">
        <v>154</v>
      </c>
      <c r="D1003" s="262">
        <v>2056</v>
      </c>
      <c r="E1003" s="208" t="str">
        <f>IF(VLOOKUP($B:$B,'F25 Warehouse Sale Product List'!$A:$F,6,FALSE)="","",VLOOKUP($B:$B,'F25 Warehouse Sale Product List'!$A:$F,6,FALSE))</f>
        <v/>
      </c>
      <c r="F1003" s="187"/>
    </row>
    <row r="1004" spans="1:6" x14ac:dyDescent="0.25">
      <c r="A1004" s="185">
        <v>66845140</v>
      </c>
      <c r="B1004" s="189">
        <v>9781338863512</v>
      </c>
      <c r="C1004" s="186" t="s">
        <v>162</v>
      </c>
      <c r="D1004" s="262">
        <v>2056</v>
      </c>
      <c r="E1004" s="208" t="str">
        <f>IF(VLOOKUP($B:$B,'F25 Warehouse Sale Product List'!$A:$F,6,FALSE)="","",VLOOKUP($B:$B,'F25 Warehouse Sale Product List'!$A:$F,6,FALSE))</f>
        <v/>
      </c>
      <c r="F1004" s="187"/>
    </row>
    <row r="1005" spans="1:6" x14ac:dyDescent="0.25">
      <c r="A1005" s="185">
        <v>50126553</v>
      </c>
      <c r="B1005" s="189">
        <v>9781338682212</v>
      </c>
      <c r="C1005" s="186" t="s">
        <v>319</v>
      </c>
      <c r="D1005" s="262">
        <v>2056</v>
      </c>
      <c r="E1005" s="208" t="str">
        <f>IF(VLOOKUP($B:$B,'F25 Warehouse Sale Product List'!$A:$F,6,FALSE)="","",VLOOKUP($B:$B,'F25 Warehouse Sale Product List'!$A:$F,6,FALSE))</f>
        <v/>
      </c>
      <c r="F1005" s="187"/>
    </row>
    <row r="1006" spans="1:6" x14ac:dyDescent="0.25">
      <c r="A1006" s="185">
        <v>15195688</v>
      </c>
      <c r="B1006" s="189">
        <v>9781338845174</v>
      </c>
      <c r="C1006" s="186" t="s">
        <v>217</v>
      </c>
      <c r="D1006" s="262">
        <v>2056</v>
      </c>
      <c r="E1006" s="208" t="str">
        <f>IF(VLOOKUP($B:$B,'F25 Warehouse Sale Product List'!$A:$F,6,FALSE)="","",VLOOKUP($B:$B,'F25 Warehouse Sale Product List'!$A:$F,6,FALSE))</f>
        <v/>
      </c>
      <c r="F1006" s="187"/>
    </row>
    <row r="1007" spans="1:6" x14ac:dyDescent="0.25">
      <c r="A1007" s="185">
        <v>92368604</v>
      </c>
      <c r="B1007" s="189">
        <v>9781443189361</v>
      </c>
      <c r="C1007" s="186" t="s">
        <v>120</v>
      </c>
      <c r="D1007" s="196">
        <v>2056</v>
      </c>
      <c r="E1007" s="208" t="str">
        <f>IF(VLOOKUP($B:$B,'F25 Warehouse Sale Product List'!$A:$F,6,FALSE)="","",VLOOKUP($B:$B,'F25 Warehouse Sale Product List'!$A:$F,6,FALSE))</f>
        <v/>
      </c>
      <c r="F1007" s="187"/>
    </row>
    <row r="1008" spans="1:6" x14ac:dyDescent="0.25">
      <c r="A1008" s="185">
        <v>3426013</v>
      </c>
      <c r="B1008" s="189">
        <v>9781443175258</v>
      </c>
      <c r="C1008" s="186" t="s">
        <v>265</v>
      </c>
      <c r="D1008" s="196">
        <v>2056</v>
      </c>
      <c r="E1008" s="208" t="str">
        <f>IF(VLOOKUP($B:$B,'F25 Warehouse Sale Product List'!$A:$F,6,FALSE)="","",VLOOKUP($B:$B,'F25 Warehouse Sale Product List'!$A:$F,6,FALSE))</f>
        <v/>
      </c>
      <c r="F1008" s="187"/>
    </row>
    <row r="1009" spans="1:6" x14ac:dyDescent="0.25">
      <c r="A1009" s="185">
        <v>3605782</v>
      </c>
      <c r="B1009" s="189">
        <v>9781443186162</v>
      </c>
      <c r="C1009" s="186" t="s">
        <v>267</v>
      </c>
      <c r="D1009" s="196">
        <v>2056</v>
      </c>
      <c r="E1009" s="208" t="str">
        <f>IF(VLOOKUP($B:$B,'F25 Warehouse Sale Product List'!$A:$F,6,FALSE)="","",VLOOKUP($B:$B,'F25 Warehouse Sale Product List'!$A:$F,6,FALSE))</f>
        <v/>
      </c>
      <c r="F1009" s="187"/>
    </row>
    <row r="1010" spans="1:6" x14ac:dyDescent="0.25">
      <c r="A1010" s="185">
        <v>46059029</v>
      </c>
      <c r="B1010" s="189">
        <v>9781443187572</v>
      </c>
      <c r="C1010" s="186" t="s">
        <v>261</v>
      </c>
      <c r="D1010" s="196">
        <v>2056</v>
      </c>
      <c r="E1010" s="208" t="str">
        <f>IF(VLOOKUP($B:$B,'F25 Warehouse Sale Product List'!$A:$F,6,FALSE)="","",VLOOKUP($B:$B,'F25 Warehouse Sale Product List'!$A:$F,6,FALSE))</f>
        <v/>
      </c>
      <c r="F1010" s="187"/>
    </row>
    <row r="1011" spans="1:6" x14ac:dyDescent="0.25">
      <c r="A1011" s="185">
        <v>69432972</v>
      </c>
      <c r="B1011" s="189">
        <v>9781443187152</v>
      </c>
      <c r="C1011" s="186" t="s">
        <v>481</v>
      </c>
      <c r="D1011" s="196">
        <v>2056</v>
      </c>
      <c r="E1011" s="208" t="str">
        <f>IF(VLOOKUP($B:$B,'F25 Warehouse Sale Product List'!$A:$F,6,FALSE)="","",VLOOKUP($B:$B,'F25 Warehouse Sale Product List'!$A:$F,6,FALSE))</f>
        <v/>
      </c>
      <c r="F1011" s="187"/>
    </row>
    <row r="1012" spans="1:6" x14ac:dyDescent="0.25">
      <c r="A1012" s="185">
        <v>38929123</v>
      </c>
      <c r="B1012" s="189" t="s">
        <v>1385</v>
      </c>
      <c r="C1012" s="186" t="s">
        <v>1195</v>
      </c>
      <c r="D1012" s="262">
        <v>2048</v>
      </c>
      <c r="E1012" s="208" t="str">
        <f>IF(VLOOKUP($B:$B,'F25 Warehouse Sale Product List'!$A:$F,6,FALSE)="","",VLOOKUP($B:$B,'F25 Warehouse Sale Product List'!$A:$F,6,FALSE))</f>
        <v/>
      </c>
      <c r="F1012" s="187"/>
    </row>
    <row r="1013" spans="1:6" x14ac:dyDescent="0.25">
      <c r="A1013" s="185">
        <v>38929123</v>
      </c>
      <c r="B1013" s="189" t="s">
        <v>1194</v>
      </c>
      <c r="C1013" s="186" t="s">
        <v>1193</v>
      </c>
      <c r="D1013" s="262">
        <v>2048</v>
      </c>
      <c r="E1013" s="208" t="str">
        <f>IF(VLOOKUP($B:$B,'F25 Warehouse Sale Product List'!$A:$F,6,FALSE)="","",VLOOKUP($B:$B,'F25 Warehouse Sale Product List'!$A:$F,6,FALSE))</f>
        <v/>
      </c>
      <c r="F1013" s="187"/>
    </row>
    <row r="1014" spans="1:6" x14ac:dyDescent="0.25">
      <c r="A1014" s="185">
        <v>3601003</v>
      </c>
      <c r="B1014" s="189" t="s">
        <v>1381</v>
      </c>
      <c r="C1014" s="186" t="s">
        <v>1192</v>
      </c>
      <c r="D1014" s="262">
        <v>2048</v>
      </c>
      <c r="E1014" s="208" t="str">
        <f>IF(VLOOKUP($B:$B,'F25 Warehouse Sale Product List'!$A:$F,6,FALSE)="","",VLOOKUP($B:$B,'F25 Warehouse Sale Product List'!$A:$F,6,FALSE))</f>
        <v/>
      </c>
      <c r="F1014" s="187"/>
    </row>
    <row r="1015" spans="1:6" x14ac:dyDescent="0.25">
      <c r="A1015" s="185">
        <v>3601003</v>
      </c>
      <c r="B1015" s="189" t="s">
        <v>1382</v>
      </c>
      <c r="C1015" s="186" t="s">
        <v>1191</v>
      </c>
      <c r="D1015" s="262">
        <v>2048</v>
      </c>
      <c r="E1015" s="208" t="str">
        <f>IF(VLOOKUP($B:$B,'F25 Warehouse Sale Product List'!$A:$F,6,FALSE)="","",VLOOKUP($B:$B,'F25 Warehouse Sale Product List'!$A:$F,6,FALSE))</f>
        <v/>
      </c>
      <c r="F1015" s="187"/>
    </row>
    <row r="1016" spans="1:6" x14ac:dyDescent="0.25">
      <c r="A1016" s="185">
        <v>3601003</v>
      </c>
      <c r="B1016" s="189" t="s">
        <v>1383</v>
      </c>
      <c r="C1016" s="186" t="s">
        <v>1190</v>
      </c>
      <c r="D1016" s="262">
        <v>2048</v>
      </c>
      <c r="E1016" s="208" t="str">
        <f>IF(VLOOKUP($B:$B,'F25 Warehouse Sale Product List'!$A:$F,6,FALSE)="","",VLOOKUP($B:$B,'F25 Warehouse Sale Product List'!$A:$F,6,FALSE))</f>
        <v/>
      </c>
      <c r="F1016" s="187"/>
    </row>
    <row r="1017" spans="1:6" x14ac:dyDescent="0.25">
      <c r="A1017" s="185">
        <v>3601003</v>
      </c>
      <c r="B1017" s="189" t="s">
        <v>1384</v>
      </c>
      <c r="C1017" s="186" t="s">
        <v>1189</v>
      </c>
      <c r="D1017" s="262">
        <v>2048</v>
      </c>
      <c r="E1017" s="208" t="str">
        <f>IF(VLOOKUP($B:$B,'F25 Warehouse Sale Product List'!$A:$F,6,FALSE)="","",VLOOKUP($B:$B,'F25 Warehouse Sale Product List'!$A:$F,6,FALSE))</f>
        <v/>
      </c>
      <c r="F1017" s="187"/>
    </row>
    <row r="1018" spans="1:6" x14ac:dyDescent="0.25">
      <c r="A1018" s="185">
        <v>53298339</v>
      </c>
      <c r="B1018" s="189" t="s">
        <v>1397</v>
      </c>
      <c r="C1018" s="186" t="s">
        <v>1188</v>
      </c>
      <c r="D1018" s="262">
        <v>2048</v>
      </c>
      <c r="E1018" s="208" t="str">
        <f>IF(VLOOKUP($B:$B,'F25 Warehouse Sale Product List'!$A:$F,6,FALSE)="","",VLOOKUP($B:$B,'F25 Warehouse Sale Product List'!$A:$F,6,FALSE))</f>
        <v/>
      </c>
      <c r="F1018" s="187"/>
    </row>
    <row r="1019" spans="1:6" x14ac:dyDescent="0.25">
      <c r="A1019" s="185">
        <v>53298339</v>
      </c>
      <c r="B1019" s="189" t="s">
        <v>1187</v>
      </c>
      <c r="C1019" s="186" t="s">
        <v>1186</v>
      </c>
      <c r="D1019" s="262">
        <v>2048</v>
      </c>
      <c r="E1019" s="208" t="str">
        <f>IF(VLOOKUP($B:$B,'F25 Warehouse Sale Product List'!$A:$F,6,FALSE)="","",VLOOKUP($B:$B,'F25 Warehouse Sale Product List'!$A:$F,6,FALSE))</f>
        <v/>
      </c>
      <c r="F1019" s="187"/>
    </row>
    <row r="1020" spans="1:6" x14ac:dyDescent="0.25">
      <c r="A1020" s="185">
        <v>47755073</v>
      </c>
      <c r="B1020" s="189" t="s">
        <v>1394</v>
      </c>
      <c r="C1020" s="186" t="s">
        <v>596</v>
      </c>
      <c r="D1020" s="262">
        <v>2048</v>
      </c>
      <c r="E1020" s="208" t="str">
        <f>IF(VLOOKUP($B:$B,'F25 Warehouse Sale Product List'!$A:$F,6,FALSE)="","",VLOOKUP($B:$B,'F25 Warehouse Sale Product List'!$A:$F,6,FALSE))</f>
        <v/>
      </c>
      <c r="F1020" s="187"/>
    </row>
    <row r="1021" spans="1:6" x14ac:dyDescent="0.25">
      <c r="A1021" s="185">
        <v>47755073</v>
      </c>
      <c r="B1021" s="189" t="s">
        <v>1395</v>
      </c>
      <c r="C1021" s="186" t="s">
        <v>597</v>
      </c>
      <c r="D1021" s="262">
        <v>2048</v>
      </c>
      <c r="E1021" s="208" t="str">
        <f>IF(VLOOKUP($B:$B,'F25 Warehouse Sale Product List'!$A:$F,6,FALSE)="","",VLOOKUP($B:$B,'F25 Warehouse Sale Product List'!$A:$F,6,FALSE))</f>
        <v/>
      </c>
      <c r="F1021" s="187"/>
    </row>
    <row r="1022" spans="1:6" x14ac:dyDescent="0.25">
      <c r="A1022" s="185">
        <v>47755073</v>
      </c>
      <c r="B1022" s="189" t="s">
        <v>1396</v>
      </c>
      <c r="C1022" s="186" t="s">
        <v>598</v>
      </c>
      <c r="D1022" s="262">
        <v>2048</v>
      </c>
      <c r="E1022" s="208" t="str">
        <f>IF(VLOOKUP($B:$B,'F25 Warehouse Sale Product List'!$A:$F,6,FALSE)="","",VLOOKUP($B:$B,'F25 Warehouse Sale Product List'!$A:$F,6,FALSE))</f>
        <v/>
      </c>
      <c r="F1022" s="187"/>
    </row>
    <row r="1023" spans="1:6" x14ac:dyDescent="0.25">
      <c r="A1023" s="185">
        <v>3585273</v>
      </c>
      <c r="B1023" s="189" t="s">
        <v>1197</v>
      </c>
      <c r="C1023" s="186" t="s">
        <v>1196</v>
      </c>
      <c r="D1023" s="262">
        <v>2047</v>
      </c>
      <c r="E1023" s="208" t="str">
        <f>IF(VLOOKUP($B:$B,'F25 Warehouse Sale Product List'!$A:$F,6,FALSE)="","",VLOOKUP($B:$B,'F25 Warehouse Sale Product List'!$A:$F,6,FALSE))</f>
        <v/>
      </c>
      <c r="F1023" s="187"/>
    </row>
    <row r="1024" spans="1:6" x14ac:dyDescent="0.25">
      <c r="A1024" s="185">
        <v>92923572</v>
      </c>
      <c r="B1024" s="189" t="s">
        <v>1387</v>
      </c>
      <c r="C1024" s="186" t="s">
        <v>1209</v>
      </c>
      <c r="D1024" s="262">
        <v>2047</v>
      </c>
      <c r="E1024" s="208" t="str">
        <f>IF(VLOOKUP($B:$B,'F25 Warehouse Sale Product List'!$A:$F,6,FALSE)="","",VLOOKUP($B:$B,'F25 Warehouse Sale Product List'!$A:$F,6,FALSE))</f>
        <v/>
      </c>
      <c r="F1024" s="187"/>
    </row>
    <row r="1025" spans="1:6" x14ac:dyDescent="0.25">
      <c r="A1025" s="185">
        <v>92923572</v>
      </c>
      <c r="B1025" s="189" t="s">
        <v>1388</v>
      </c>
      <c r="C1025" s="186" t="s">
        <v>1208</v>
      </c>
      <c r="D1025" s="262">
        <v>2047</v>
      </c>
      <c r="E1025" s="208" t="str">
        <f>IF(VLOOKUP($B:$B,'F25 Warehouse Sale Product List'!$A:$F,6,FALSE)="","",VLOOKUP($B:$B,'F25 Warehouse Sale Product List'!$A:$F,6,FALSE))</f>
        <v/>
      </c>
      <c r="F1025" s="187"/>
    </row>
    <row r="1026" spans="1:6" x14ac:dyDescent="0.25">
      <c r="A1026" s="185">
        <v>92923572</v>
      </c>
      <c r="B1026" s="189" t="s">
        <v>1389</v>
      </c>
      <c r="C1026" s="186" t="s">
        <v>1207</v>
      </c>
      <c r="D1026" s="262">
        <v>2047</v>
      </c>
      <c r="E1026" s="208" t="str">
        <f>IF(VLOOKUP($B:$B,'F25 Warehouse Sale Product List'!$A:$F,6,FALSE)="","",VLOOKUP($B:$B,'F25 Warehouse Sale Product List'!$A:$F,6,FALSE))</f>
        <v/>
      </c>
      <c r="F1026" s="187"/>
    </row>
    <row r="1027" spans="1:6" x14ac:dyDescent="0.25">
      <c r="A1027" s="185">
        <v>92923572</v>
      </c>
      <c r="B1027" s="189" t="s">
        <v>1390</v>
      </c>
      <c r="C1027" s="186" t="s">
        <v>1206</v>
      </c>
      <c r="D1027" s="262">
        <v>2047</v>
      </c>
      <c r="E1027" s="208" t="str">
        <f>IF(VLOOKUP($B:$B,'F25 Warehouse Sale Product List'!$A:$F,6,FALSE)="","",VLOOKUP($B:$B,'F25 Warehouse Sale Product List'!$A:$F,6,FALSE))</f>
        <v/>
      </c>
      <c r="F1027" s="187"/>
    </row>
    <row r="1028" spans="1:6" x14ac:dyDescent="0.25">
      <c r="A1028" s="185">
        <v>34994372</v>
      </c>
      <c r="B1028" s="189" t="s">
        <v>1398</v>
      </c>
      <c r="C1028" s="186" t="s">
        <v>1200</v>
      </c>
      <c r="D1028" s="262">
        <v>2047</v>
      </c>
      <c r="E1028" s="208" t="str">
        <f>IF(VLOOKUP($B:$B,'F25 Warehouse Sale Product List'!$A:$F,6,FALSE)="","",VLOOKUP($B:$B,'F25 Warehouse Sale Product List'!$A:$F,6,FALSE))</f>
        <v/>
      </c>
      <c r="F1028" s="187"/>
    </row>
    <row r="1029" spans="1:6" x14ac:dyDescent="0.25">
      <c r="A1029" s="185">
        <v>34994372</v>
      </c>
      <c r="B1029" s="189" t="s">
        <v>1399</v>
      </c>
      <c r="C1029" s="186" t="s">
        <v>1199</v>
      </c>
      <c r="D1029" s="262">
        <v>2047</v>
      </c>
      <c r="E1029" s="208" t="str">
        <f>IF(VLOOKUP($B:$B,'F25 Warehouse Sale Product List'!$A:$F,6,FALSE)="","",VLOOKUP($B:$B,'F25 Warehouse Sale Product List'!$A:$F,6,FALSE))</f>
        <v/>
      </c>
      <c r="F1029" s="187"/>
    </row>
    <row r="1030" spans="1:6" x14ac:dyDescent="0.25">
      <c r="A1030" s="185">
        <v>34994372</v>
      </c>
      <c r="B1030" s="189" t="s">
        <v>1400</v>
      </c>
      <c r="C1030" s="186" t="s">
        <v>1198</v>
      </c>
      <c r="D1030" s="262">
        <v>2047</v>
      </c>
      <c r="E1030" s="208" t="str">
        <f>IF(VLOOKUP($B:$B,'F25 Warehouse Sale Product List'!$A:$F,6,FALSE)="","",VLOOKUP($B:$B,'F25 Warehouse Sale Product List'!$A:$F,6,FALSE))</f>
        <v/>
      </c>
      <c r="F1030" s="187"/>
    </row>
    <row r="1031" spans="1:6" x14ac:dyDescent="0.25">
      <c r="A1031" s="185">
        <v>17806725</v>
      </c>
      <c r="B1031" s="189">
        <v>9781546119098</v>
      </c>
      <c r="C1031" s="186" t="s">
        <v>1205</v>
      </c>
      <c r="D1031" s="262">
        <v>2047</v>
      </c>
      <c r="E1031" s="208" t="str">
        <f>IF(VLOOKUP($B:$B,'F25 Warehouse Sale Product List'!$A:$F,6,FALSE)="","",VLOOKUP($B:$B,'F25 Warehouse Sale Product List'!$A:$F,6,FALSE))</f>
        <v/>
      </c>
      <c r="F1031" s="187"/>
    </row>
    <row r="1032" spans="1:6" x14ac:dyDescent="0.25">
      <c r="A1032" s="185">
        <v>62830588</v>
      </c>
      <c r="B1032" s="189" t="s">
        <v>1408</v>
      </c>
      <c r="C1032" s="186" t="s">
        <v>1204</v>
      </c>
      <c r="D1032" s="262">
        <v>2047</v>
      </c>
      <c r="E1032" s="208" t="str">
        <f>IF(VLOOKUP($B:$B,'F25 Warehouse Sale Product List'!$A:$F,6,FALSE)="","",VLOOKUP($B:$B,'F25 Warehouse Sale Product List'!$A:$F,6,FALSE))</f>
        <v/>
      </c>
      <c r="F1032" s="187"/>
    </row>
    <row r="1033" spans="1:6" x14ac:dyDescent="0.25">
      <c r="A1033" s="185">
        <v>62830588</v>
      </c>
      <c r="B1033" s="189" t="s">
        <v>1409</v>
      </c>
      <c r="C1033" s="186" t="s">
        <v>1203</v>
      </c>
      <c r="D1033" s="262">
        <v>2047</v>
      </c>
      <c r="E1033" s="208" t="str">
        <f>IF(VLOOKUP($B:$B,'F25 Warehouse Sale Product List'!$A:$F,6,FALSE)="","",VLOOKUP($B:$B,'F25 Warehouse Sale Product List'!$A:$F,6,FALSE))</f>
        <v/>
      </c>
      <c r="F1033" s="187"/>
    </row>
    <row r="1034" spans="1:6" x14ac:dyDescent="0.25">
      <c r="A1034" s="185">
        <v>62830588</v>
      </c>
      <c r="B1034" s="189" t="s">
        <v>1410</v>
      </c>
      <c r="C1034" s="186" t="s">
        <v>1202</v>
      </c>
      <c r="D1034" s="262">
        <v>2047</v>
      </c>
      <c r="E1034" s="208" t="str">
        <f>IF(VLOOKUP($B:$B,'F25 Warehouse Sale Product List'!$A:$F,6,FALSE)="","",VLOOKUP($B:$B,'F25 Warehouse Sale Product List'!$A:$F,6,FALSE))</f>
        <v/>
      </c>
      <c r="F1034" s="187"/>
    </row>
    <row r="1035" spans="1:6" x14ac:dyDescent="0.25">
      <c r="A1035" s="185">
        <v>62830588</v>
      </c>
      <c r="B1035" s="189" t="s">
        <v>1411</v>
      </c>
      <c r="C1035" s="186" t="s">
        <v>1201</v>
      </c>
      <c r="D1035" s="262">
        <v>2047</v>
      </c>
      <c r="E1035" s="208" t="str">
        <f>IF(VLOOKUP($B:$B,'F25 Warehouse Sale Product List'!$A:$F,6,FALSE)="","",VLOOKUP($B:$B,'F25 Warehouse Sale Product List'!$A:$F,6,FALSE))</f>
        <v/>
      </c>
      <c r="F1035" s="187"/>
    </row>
    <row r="1036" spans="1:6" x14ac:dyDescent="0.25">
      <c r="A1036" s="185">
        <v>96280095</v>
      </c>
      <c r="B1036" s="189" t="s">
        <v>1377</v>
      </c>
      <c r="C1036" s="186" t="s">
        <v>1225</v>
      </c>
      <c r="D1036" s="262">
        <v>2038</v>
      </c>
      <c r="E1036" s="208" t="str">
        <f>IF(VLOOKUP($B:$B,'F25 Warehouse Sale Product List'!$A:$F,6,FALSE)="","",VLOOKUP($B:$B,'F25 Warehouse Sale Product List'!$A:$F,6,FALSE))</f>
        <v/>
      </c>
      <c r="F1036" s="187"/>
    </row>
    <row r="1037" spans="1:6" x14ac:dyDescent="0.25">
      <c r="A1037" s="185">
        <v>96280095</v>
      </c>
      <c r="B1037" s="189" t="s">
        <v>1378</v>
      </c>
      <c r="C1037" s="186" t="s">
        <v>1224</v>
      </c>
      <c r="D1037" s="262">
        <v>2038</v>
      </c>
      <c r="E1037" s="208" t="str">
        <f>IF(VLOOKUP($B:$B,'F25 Warehouse Sale Product List'!$A:$F,6,FALSE)="","",VLOOKUP($B:$B,'F25 Warehouse Sale Product List'!$A:$F,6,FALSE))</f>
        <v/>
      </c>
      <c r="F1037" s="187"/>
    </row>
    <row r="1038" spans="1:6" x14ac:dyDescent="0.25">
      <c r="A1038" s="185">
        <v>96280095</v>
      </c>
      <c r="B1038" s="189" t="s">
        <v>1379</v>
      </c>
      <c r="C1038" s="186" t="s">
        <v>1219</v>
      </c>
      <c r="D1038" s="262">
        <v>2038</v>
      </c>
      <c r="E1038" s="208" t="str">
        <f>IF(VLOOKUP($B:$B,'F25 Warehouse Sale Product List'!$A:$F,6,FALSE)="","",VLOOKUP($B:$B,'F25 Warehouse Sale Product List'!$A:$F,6,FALSE))</f>
        <v/>
      </c>
      <c r="F1038" s="187"/>
    </row>
    <row r="1039" spans="1:6" x14ac:dyDescent="0.25">
      <c r="A1039" s="185">
        <v>96280095</v>
      </c>
      <c r="B1039" s="189" t="s">
        <v>1380</v>
      </c>
      <c r="C1039" s="186" t="s">
        <v>1218</v>
      </c>
      <c r="D1039" s="262">
        <v>2038</v>
      </c>
      <c r="E1039" s="208" t="str">
        <f>IF(VLOOKUP($B:$B,'F25 Warehouse Sale Product List'!$A:$F,6,FALSE)="","",VLOOKUP($B:$B,'F25 Warehouse Sale Product List'!$A:$F,6,FALSE))</f>
        <v/>
      </c>
      <c r="F1039" s="187"/>
    </row>
    <row r="1040" spans="1:6" x14ac:dyDescent="0.25">
      <c r="A1040" s="185">
        <v>49615782</v>
      </c>
      <c r="B1040" s="189" t="s">
        <v>1373</v>
      </c>
      <c r="C1040" s="186" t="s">
        <v>1223</v>
      </c>
      <c r="D1040" s="262">
        <v>2038</v>
      </c>
      <c r="E1040" s="208" t="str">
        <f>IF(VLOOKUP($B:$B,'F25 Warehouse Sale Product List'!$A:$F,6,FALSE)="","",VLOOKUP($B:$B,'F25 Warehouse Sale Product List'!$A:$F,6,FALSE))</f>
        <v/>
      </c>
      <c r="F1040" s="187"/>
    </row>
    <row r="1041" spans="1:6" x14ac:dyDescent="0.25">
      <c r="A1041" s="185">
        <v>49615782</v>
      </c>
      <c r="B1041" s="189" t="s">
        <v>1374</v>
      </c>
      <c r="C1041" s="186" t="s">
        <v>1222</v>
      </c>
      <c r="D1041" s="262">
        <v>2038</v>
      </c>
      <c r="E1041" s="208" t="str">
        <f>IF(VLOOKUP($B:$B,'F25 Warehouse Sale Product List'!$A:$F,6,FALSE)="","",VLOOKUP($B:$B,'F25 Warehouse Sale Product List'!$A:$F,6,FALSE))</f>
        <v/>
      </c>
      <c r="F1041" s="187"/>
    </row>
    <row r="1042" spans="1:6" x14ac:dyDescent="0.25">
      <c r="A1042" s="185">
        <v>49615782</v>
      </c>
      <c r="B1042" s="189" t="s">
        <v>1375</v>
      </c>
      <c r="C1042" s="186" t="s">
        <v>1221</v>
      </c>
      <c r="D1042" s="262">
        <v>2038</v>
      </c>
      <c r="E1042" s="208" t="str">
        <f>IF(VLOOKUP($B:$B,'F25 Warehouse Sale Product List'!$A:$F,6,FALSE)="","",VLOOKUP($B:$B,'F25 Warehouse Sale Product List'!$A:$F,6,FALSE))</f>
        <v/>
      </c>
      <c r="F1042" s="187"/>
    </row>
    <row r="1043" spans="1:6" x14ac:dyDescent="0.25">
      <c r="A1043" s="185">
        <v>49615782</v>
      </c>
      <c r="B1043" s="189" t="s">
        <v>1376</v>
      </c>
      <c r="C1043" s="186" t="s">
        <v>1220</v>
      </c>
      <c r="D1043" s="262">
        <v>2038</v>
      </c>
      <c r="E1043" s="208" t="str">
        <f>IF(VLOOKUP($B:$B,'F25 Warehouse Sale Product List'!$A:$F,6,FALSE)="","",VLOOKUP($B:$B,'F25 Warehouse Sale Product List'!$A:$F,6,FALSE))</f>
        <v/>
      </c>
      <c r="F1043" s="187"/>
    </row>
    <row r="1044" spans="1:6" x14ac:dyDescent="0.25">
      <c r="A1044" s="185">
        <v>95994736</v>
      </c>
      <c r="B1044" s="189" t="s">
        <v>1372</v>
      </c>
      <c r="C1044" s="186" t="s">
        <v>1232</v>
      </c>
      <c r="D1044" s="262">
        <v>2038</v>
      </c>
      <c r="E1044" s="208" t="str">
        <f>IF(VLOOKUP($B:$B,'F25 Warehouse Sale Product List'!$A:$F,6,FALSE)="","",VLOOKUP($B:$B,'F25 Warehouse Sale Product List'!$A:$F,6,FALSE))</f>
        <v/>
      </c>
      <c r="F1044" s="187"/>
    </row>
    <row r="1045" spans="1:6" x14ac:dyDescent="0.25">
      <c r="A1045" s="185">
        <v>95994736</v>
      </c>
      <c r="B1045" s="189" t="s">
        <v>1231</v>
      </c>
      <c r="C1045" s="186" t="s">
        <v>1230</v>
      </c>
      <c r="D1045" s="262">
        <v>2038</v>
      </c>
      <c r="E1045" s="208" t="str">
        <f>IF(VLOOKUP($B:$B,'F25 Warehouse Sale Product List'!$A:$F,6,FALSE)="","",VLOOKUP($B:$B,'F25 Warehouse Sale Product List'!$A:$F,6,FALSE))</f>
        <v/>
      </c>
      <c r="F1045" s="187"/>
    </row>
    <row r="1046" spans="1:6" x14ac:dyDescent="0.25">
      <c r="A1046" s="185">
        <v>58518599</v>
      </c>
      <c r="B1046" s="189" t="s">
        <v>1368</v>
      </c>
      <c r="C1046" s="186" t="s">
        <v>1229</v>
      </c>
      <c r="D1046" s="262">
        <v>2038</v>
      </c>
      <c r="E1046" s="208" t="str">
        <f>IF(VLOOKUP($B:$B,'F25 Warehouse Sale Product List'!$A:$F,6,FALSE)="","",VLOOKUP($B:$B,'F25 Warehouse Sale Product List'!$A:$F,6,FALSE))</f>
        <v/>
      </c>
      <c r="F1046" s="187"/>
    </row>
    <row r="1047" spans="1:6" x14ac:dyDescent="0.25">
      <c r="A1047" s="185">
        <v>58518599</v>
      </c>
      <c r="B1047" s="189" t="s">
        <v>1369</v>
      </c>
      <c r="C1047" s="186" t="s">
        <v>1228</v>
      </c>
      <c r="D1047" s="262">
        <v>2038</v>
      </c>
      <c r="E1047" s="208" t="str">
        <f>IF(VLOOKUP($B:$B,'F25 Warehouse Sale Product List'!$A:$F,6,FALSE)="","",VLOOKUP($B:$B,'F25 Warehouse Sale Product List'!$A:$F,6,FALSE))</f>
        <v/>
      </c>
      <c r="F1047" s="187"/>
    </row>
    <row r="1048" spans="1:6" x14ac:dyDescent="0.25">
      <c r="A1048" s="185">
        <v>58518599</v>
      </c>
      <c r="B1048" s="189" t="s">
        <v>1370</v>
      </c>
      <c r="C1048" s="186" t="s">
        <v>1227</v>
      </c>
      <c r="D1048" s="262">
        <v>2038</v>
      </c>
      <c r="E1048" s="208" t="str">
        <f>IF(VLOOKUP($B:$B,'F25 Warehouse Sale Product List'!$A:$F,6,FALSE)="","",VLOOKUP($B:$B,'F25 Warehouse Sale Product List'!$A:$F,6,FALSE))</f>
        <v/>
      </c>
      <c r="F1048" s="187"/>
    </row>
    <row r="1049" spans="1:6" x14ac:dyDescent="0.25">
      <c r="A1049" s="185">
        <v>58518599</v>
      </c>
      <c r="B1049" s="189" t="s">
        <v>1371</v>
      </c>
      <c r="C1049" s="186" t="s">
        <v>1226</v>
      </c>
      <c r="D1049" s="262">
        <v>2038</v>
      </c>
      <c r="E1049" s="208" t="str">
        <f>IF(VLOOKUP($B:$B,'F25 Warehouse Sale Product List'!$A:$F,6,FALSE)="","",VLOOKUP($B:$B,'F25 Warehouse Sale Product List'!$A:$F,6,FALSE))</f>
        <v/>
      </c>
      <c r="F1049" s="187"/>
    </row>
    <row r="1050" spans="1:6" x14ac:dyDescent="0.25">
      <c r="A1050" s="185">
        <v>20734890</v>
      </c>
      <c r="B1050" s="189" t="s">
        <v>1386</v>
      </c>
      <c r="C1050" s="186" t="s">
        <v>1215</v>
      </c>
      <c r="D1050" s="262">
        <v>2038</v>
      </c>
      <c r="E1050" s="208" t="str">
        <f>IF(VLOOKUP($B:$B,'F25 Warehouse Sale Product List'!$A:$F,6,FALSE)="","",VLOOKUP($B:$B,'F25 Warehouse Sale Product List'!$A:$F,6,FALSE))</f>
        <v/>
      </c>
      <c r="F1050" s="187"/>
    </row>
    <row r="1051" spans="1:6" x14ac:dyDescent="0.25">
      <c r="A1051" s="185">
        <v>20734890</v>
      </c>
      <c r="B1051" s="189" t="s">
        <v>1214</v>
      </c>
      <c r="C1051" s="186" t="s">
        <v>1213</v>
      </c>
      <c r="D1051" s="262">
        <v>2038</v>
      </c>
      <c r="E1051" s="208" t="str">
        <f>IF(VLOOKUP($B:$B,'F25 Warehouse Sale Product List'!$A:$F,6,FALSE)="","",VLOOKUP($B:$B,'F25 Warehouse Sale Product List'!$A:$F,6,FALSE))</f>
        <v/>
      </c>
      <c r="F1051" s="187"/>
    </row>
    <row r="1052" spans="1:6" x14ac:dyDescent="0.25">
      <c r="A1052" s="185">
        <v>39667849</v>
      </c>
      <c r="B1052" s="189" t="s">
        <v>1404</v>
      </c>
      <c r="C1052" s="186" t="s">
        <v>592</v>
      </c>
      <c r="D1052" s="262">
        <v>2038</v>
      </c>
      <c r="E1052" s="208" t="str">
        <f>IF(VLOOKUP($B:$B,'F25 Warehouse Sale Product List'!$A:$F,6,FALSE)="","",VLOOKUP($B:$B,'F25 Warehouse Sale Product List'!$A:$F,6,FALSE))</f>
        <v/>
      </c>
      <c r="F1052" s="187"/>
    </row>
    <row r="1053" spans="1:6" x14ac:dyDescent="0.25">
      <c r="A1053" s="185">
        <v>39667849</v>
      </c>
      <c r="B1053" s="189" t="s">
        <v>1405</v>
      </c>
      <c r="C1053" s="186" t="s">
        <v>593</v>
      </c>
      <c r="D1053" s="262">
        <v>2038</v>
      </c>
      <c r="E1053" s="208" t="str">
        <f>IF(VLOOKUP($B:$B,'F25 Warehouse Sale Product List'!$A:$F,6,FALSE)="","",VLOOKUP($B:$B,'F25 Warehouse Sale Product List'!$A:$F,6,FALSE))</f>
        <v/>
      </c>
      <c r="F1053" s="187"/>
    </row>
    <row r="1054" spans="1:6" x14ac:dyDescent="0.25">
      <c r="A1054" s="185">
        <v>39667849</v>
      </c>
      <c r="B1054" s="189" t="s">
        <v>1406</v>
      </c>
      <c r="C1054" s="186" t="s">
        <v>594</v>
      </c>
      <c r="D1054" s="262">
        <v>2038</v>
      </c>
      <c r="E1054" s="208" t="str">
        <f>IF(VLOOKUP($B:$B,'F25 Warehouse Sale Product List'!$A:$F,6,FALSE)="","",VLOOKUP($B:$B,'F25 Warehouse Sale Product List'!$A:$F,6,FALSE))</f>
        <v/>
      </c>
      <c r="F1054" s="187"/>
    </row>
    <row r="1055" spans="1:6" x14ac:dyDescent="0.25">
      <c r="A1055" s="185">
        <v>39667849</v>
      </c>
      <c r="B1055" s="189" t="s">
        <v>1407</v>
      </c>
      <c r="C1055" s="186" t="s">
        <v>595</v>
      </c>
      <c r="D1055" s="262">
        <v>2038</v>
      </c>
      <c r="E1055" s="208" t="str">
        <f>IF(VLOOKUP($B:$B,'F25 Warehouse Sale Product List'!$A:$F,6,FALSE)="","",VLOOKUP($B:$B,'F25 Warehouse Sale Product List'!$A:$F,6,FALSE))</f>
        <v/>
      </c>
      <c r="F1055" s="187"/>
    </row>
    <row r="1056" spans="1:6" x14ac:dyDescent="0.25">
      <c r="A1056" s="185">
        <v>47234178</v>
      </c>
      <c r="B1056" s="189" t="s">
        <v>1401</v>
      </c>
      <c r="C1056" s="186" t="s">
        <v>1212</v>
      </c>
      <c r="D1056" s="262">
        <v>2038</v>
      </c>
      <c r="E1056" s="208" t="str">
        <f>IF(VLOOKUP($B:$B,'F25 Warehouse Sale Product List'!$A:$F,6,FALSE)="","",VLOOKUP($B:$B,'F25 Warehouse Sale Product List'!$A:$F,6,FALSE))</f>
        <v/>
      </c>
      <c r="F1056" s="187"/>
    </row>
    <row r="1057" spans="1:6" x14ac:dyDescent="0.25">
      <c r="A1057" s="185">
        <v>47234178</v>
      </c>
      <c r="B1057" s="189" t="s">
        <v>1402</v>
      </c>
      <c r="C1057" s="186" t="s">
        <v>1211</v>
      </c>
      <c r="D1057" s="262">
        <v>2038</v>
      </c>
      <c r="E1057" s="208" t="str">
        <f>IF(VLOOKUP($B:$B,'F25 Warehouse Sale Product List'!$A:$F,6,FALSE)="","",VLOOKUP($B:$B,'F25 Warehouse Sale Product List'!$A:$F,6,FALSE))</f>
        <v/>
      </c>
      <c r="F1057" s="187"/>
    </row>
    <row r="1058" spans="1:6" x14ac:dyDescent="0.25">
      <c r="A1058" s="185">
        <v>47234178</v>
      </c>
      <c r="B1058" s="189" t="s">
        <v>1403</v>
      </c>
      <c r="C1058" s="186" t="s">
        <v>1210</v>
      </c>
      <c r="D1058" s="262">
        <v>2038</v>
      </c>
      <c r="E1058" s="208" t="str">
        <f>IF(VLOOKUP($B:$B,'F25 Warehouse Sale Product List'!$A:$F,6,FALSE)="","",VLOOKUP($B:$B,'F25 Warehouse Sale Product List'!$A:$F,6,FALSE))</f>
        <v/>
      </c>
      <c r="F1058" s="187"/>
    </row>
    <row r="1059" spans="1:6" x14ac:dyDescent="0.25">
      <c r="A1059" s="185">
        <v>90418832</v>
      </c>
      <c r="B1059" s="189" t="s">
        <v>1391</v>
      </c>
      <c r="C1059" s="186" t="s">
        <v>589</v>
      </c>
      <c r="D1059" s="262">
        <v>2038</v>
      </c>
      <c r="E1059" s="208" t="str">
        <f>IF(VLOOKUP($B:$B,'F25 Warehouse Sale Product List'!$A:$F,6,FALSE)="","",VLOOKUP($B:$B,'F25 Warehouse Sale Product List'!$A:$F,6,FALSE))</f>
        <v/>
      </c>
      <c r="F1059" s="187"/>
    </row>
    <row r="1060" spans="1:6" x14ac:dyDescent="0.25">
      <c r="A1060" s="185">
        <v>90418832</v>
      </c>
      <c r="B1060" s="189" t="s">
        <v>1392</v>
      </c>
      <c r="C1060" s="186" t="s">
        <v>590</v>
      </c>
      <c r="D1060" s="262">
        <v>2038</v>
      </c>
      <c r="E1060" s="208" t="str">
        <f>IF(VLOOKUP($B:$B,'F25 Warehouse Sale Product List'!$A:$F,6,FALSE)="","",VLOOKUP($B:$B,'F25 Warehouse Sale Product List'!$A:$F,6,FALSE))</f>
        <v/>
      </c>
      <c r="F1060" s="187"/>
    </row>
    <row r="1061" spans="1:6" x14ac:dyDescent="0.25">
      <c r="A1061" s="185">
        <v>90418832</v>
      </c>
      <c r="B1061" s="189" t="s">
        <v>1393</v>
      </c>
      <c r="C1061" s="186" t="s">
        <v>591</v>
      </c>
      <c r="D1061" s="262">
        <v>2038</v>
      </c>
      <c r="E1061" s="208" t="str">
        <f>IF(VLOOKUP($B:$B,'F25 Warehouse Sale Product List'!$A:$F,6,FALSE)="","",VLOOKUP($B:$B,'F25 Warehouse Sale Product List'!$A:$F,6,FALSE))</f>
        <v/>
      </c>
      <c r="F1061" s="187"/>
    </row>
    <row r="1062" spans="1:6" x14ac:dyDescent="0.25">
      <c r="A1062" s="185">
        <v>23228089</v>
      </c>
      <c r="B1062" s="189" t="s">
        <v>1234</v>
      </c>
      <c r="C1062" s="186" t="s">
        <v>1233</v>
      </c>
      <c r="D1062" s="262">
        <v>2038</v>
      </c>
      <c r="E1062" s="208" t="str">
        <f>IF(VLOOKUP($B:$B,'F25 Warehouse Sale Product List'!$A:$F,6,FALSE)="","",VLOOKUP($B:$B,'F25 Warehouse Sale Product List'!$A:$F,6,FALSE))</f>
        <v/>
      </c>
      <c r="F1062" s="187"/>
    </row>
    <row r="1063" spans="1:6" x14ac:dyDescent="0.25">
      <c r="A1063" s="185">
        <v>94234994</v>
      </c>
      <c r="B1063" s="189" t="s">
        <v>1217</v>
      </c>
      <c r="C1063" s="186" t="s">
        <v>1216</v>
      </c>
      <c r="D1063" s="262">
        <v>2038</v>
      </c>
      <c r="E1063" s="208" t="str">
        <f>IF(VLOOKUP($B:$B,'F25 Warehouse Sale Product List'!$A:$F,6,FALSE)="","",VLOOKUP($B:$B,'F25 Warehouse Sale Product List'!$A:$F,6,FALSE))</f>
        <v/>
      </c>
      <c r="F1063" s="187"/>
    </row>
    <row r="1064" spans="1:6" x14ac:dyDescent="0.25">
      <c r="A1064" s="185">
        <v>3597872</v>
      </c>
      <c r="B1064" s="189">
        <v>9781338731071</v>
      </c>
      <c r="C1064" s="186" t="s">
        <v>221</v>
      </c>
      <c r="D1064" s="262">
        <v>1047</v>
      </c>
      <c r="E1064" s="208" t="str">
        <f>IF(VLOOKUP($B:$B,'F25 Warehouse Sale Product List'!$A:$F,6,FALSE)="","",VLOOKUP($B:$B,'F25 Warehouse Sale Product List'!$A:$F,6,FALSE))</f>
        <v/>
      </c>
      <c r="F1064" s="187"/>
    </row>
    <row r="1065" spans="1:6" x14ac:dyDescent="0.25">
      <c r="A1065" s="185">
        <v>58743714</v>
      </c>
      <c r="B1065" s="189">
        <v>9781338829365</v>
      </c>
      <c r="C1065" s="186" t="s">
        <v>78</v>
      </c>
      <c r="D1065" s="262">
        <v>1047</v>
      </c>
      <c r="E1065" s="208" t="str">
        <f>IF(VLOOKUP($B:$B,'F25 Warehouse Sale Product List'!$A:$F,6,FALSE)="","",VLOOKUP($B:$B,'F25 Warehouse Sale Product List'!$A:$F,6,FALSE))</f>
        <v/>
      </c>
      <c r="F1065" s="187"/>
    </row>
    <row r="1066" spans="1:6" x14ac:dyDescent="0.25">
      <c r="A1066" s="185">
        <v>53587834</v>
      </c>
      <c r="B1066" s="189">
        <v>9781443190084</v>
      </c>
      <c r="C1066" s="186" t="s">
        <v>172</v>
      </c>
      <c r="D1066" s="262">
        <v>1047</v>
      </c>
      <c r="E1066" s="208" t="str">
        <f>IF(VLOOKUP($B:$B,'F25 Warehouse Sale Product List'!$A:$F,6,FALSE)="","",VLOOKUP($B:$B,'F25 Warehouse Sale Product List'!$A:$F,6,FALSE))</f>
        <v/>
      </c>
      <c r="F1066" s="187"/>
    </row>
    <row r="1067" spans="1:6" x14ac:dyDescent="0.25">
      <c r="A1067" s="185">
        <v>3407732</v>
      </c>
      <c r="B1067" s="189">
        <v>9781443170918</v>
      </c>
      <c r="C1067" s="186" t="s">
        <v>83</v>
      </c>
      <c r="D1067" s="262">
        <v>1047</v>
      </c>
      <c r="E1067" s="208" t="str">
        <f>IF(VLOOKUP($B:$B,'F25 Warehouse Sale Product List'!$A:$F,6,FALSE)="","",VLOOKUP($B:$B,'F25 Warehouse Sale Product List'!$A:$F,6,FALSE))</f>
        <v/>
      </c>
      <c r="F1067" s="187"/>
    </row>
    <row r="1068" spans="1:6" x14ac:dyDescent="0.25">
      <c r="A1068" s="185">
        <v>93382816</v>
      </c>
      <c r="B1068" s="189">
        <v>9781338863147</v>
      </c>
      <c r="C1068" s="186" t="s">
        <v>181</v>
      </c>
      <c r="D1068" s="262">
        <v>1047</v>
      </c>
      <c r="E1068" s="208" t="str">
        <f>IF(VLOOKUP($B:$B,'F25 Warehouse Sale Product List'!$A:$F,6,FALSE)="","",VLOOKUP($B:$B,'F25 Warehouse Sale Product List'!$A:$F,6,FALSE))</f>
        <v/>
      </c>
      <c r="F1068" s="187"/>
    </row>
    <row r="1069" spans="1:6" x14ac:dyDescent="0.25">
      <c r="A1069" s="185">
        <v>49655550</v>
      </c>
      <c r="B1069" s="189">
        <v>9781338673845</v>
      </c>
      <c r="C1069" s="186" t="s">
        <v>158</v>
      </c>
      <c r="D1069" s="262">
        <v>1047</v>
      </c>
      <c r="E1069" s="208" t="str">
        <f>IF(VLOOKUP($B:$B,'F25 Warehouse Sale Product List'!$A:$F,6,FALSE)="","",VLOOKUP($B:$B,'F25 Warehouse Sale Product List'!$A:$F,6,FALSE))</f>
        <v/>
      </c>
      <c r="F1069" s="187"/>
    </row>
    <row r="1070" spans="1:6" x14ac:dyDescent="0.25">
      <c r="A1070" s="185">
        <v>74307839</v>
      </c>
      <c r="B1070" s="189">
        <v>9781338732726</v>
      </c>
      <c r="C1070" s="186" t="s">
        <v>194</v>
      </c>
      <c r="D1070" s="262">
        <v>1047</v>
      </c>
      <c r="E1070" s="208" t="str">
        <f>IF(VLOOKUP($B:$B,'F25 Warehouse Sale Product List'!$A:$F,6,FALSE)="","",VLOOKUP($B:$B,'F25 Warehouse Sale Product List'!$A:$F,6,FALSE))</f>
        <v/>
      </c>
      <c r="F1070" s="187"/>
    </row>
    <row r="1071" spans="1:6" x14ac:dyDescent="0.25">
      <c r="A1071" s="185">
        <v>91750266</v>
      </c>
      <c r="B1071" s="189">
        <v>9780744076707</v>
      </c>
      <c r="C1071" s="186" t="s">
        <v>228</v>
      </c>
      <c r="D1071" s="262">
        <v>1047</v>
      </c>
      <c r="E1071" s="208" t="str">
        <f>IF(VLOOKUP($B:$B,'F25 Warehouse Sale Product List'!$A:$F,6,FALSE)="","",VLOOKUP($B:$B,'F25 Warehouse Sale Product List'!$A:$F,6,FALSE))</f>
        <v/>
      </c>
      <c r="F1071" s="187"/>
    </row>
    <row r="1072" spans="1:6" x14ac:dyDescent="0.25">
      <c r="A1072" s="185">
        <v>3611979</v>
      </c>
      <c r="B1072" s="189">
        <v>9781338553789</v>
      </c>
      <c r="C1072" s="186" t="s">
        <v>323</v>
      </c>
      <c r="D1072" s="262">
        <v>1046</v>
      </c>
      <c r="E1072" s="208" t="str">
        <f>IF(VLOOKUP($B:$B,'F25 Warehouse Sale Product List'!$A:$F,6,FALSE)="","",VLOOKUP($B:$B,'F25 Warehouse Sale Product List'!$A:$F,6,FALSE))</f>
        <v/>
      </c>
      <c r="F1072" s="187"/>
    </row>
    <row r="1073" spans="1:6" x14ac:dyDescent="0.25">
      <c r="A1073" s="185">
        <v>99367289</v>
      </c>
      <c r="B1073" s="189">
        <v>9781338865134</v>
      </c>
      <c r="C1073" s="186" t="s">
        <v>247</v>
      </c>
      <c r="D1073" s="262">
        <v>1046</v>
      </c>
      <c r="E1073" s="208" t="str">
        <f>IF(VLOOKUP($B:$B,'F25 Warehouse Sale Product List'!$A:$F,6,FALSE)="","",VLOOKUP($B:$B,'F25 Warehouse Sale Product List'!$A:$F,6,FALSE))</f>
        <v/>
      </c>
      <c r="F1073" s="187"/>
    </row>
    <row r="1074" spans="1:6" x14ac:dyDescent="0.25">
      <c r="A1074" s="185">
        <v>3610517</v>
      </c>
      <c r="B1074" s="189">
        <v>9781338662269</v>
      </c>
      <c r="C1074" s="186" t="s">
        <v>95</v>
      </c>
      <c r="D1074" s="262">
        <v>1046</v>
      </c>
      <c r="E1074" s="208" t="str">
        <f>IF(VLOOKUP($B:$B,'F25 Warehouse Sale Product List'!$A:$F,6,FALSE)="","",VLOOKUP($B:$B,'F25 Warehouse Sale Product List'!$A:$F,6,FALSE))</f>
        <v/>
      </c>
      <c r="F1074" s="187"/>
    </row>
    <row r="1075" spans="1:6" x14ac:dyDescent="0.25">
      <c r="A1075" s="185">
        <v>54131085</v>
      </c>
      <c r="B1075" s="189">
        <v>9781338746723</v>
      </c>
      <c r="C1075" s="186" t="s">
        <v>371</v>
      </c>
      <c r="D1075" s="262">
        <v>1046</v>
      </c>
      <c r="E1075" s="208" t="str">
        <f>IF(VLOOKUP($B:$B,'F25 Warehouse Sale Product List'!$A:$F,6,FALSE)="","",VLOOKUP($B:$B,'F25 Warehouse Sale Product List'!$A:$F,6,FALSE))</f>
        <v/>
      </c>
      <c r="F1075" s="187"/>
    </row>
    <row r="1076" spans="1:6" x14ac:dyDescent="0.25">
      <c r="A1076" s="185">
        <v>33989375</v>
      </c>
      <c r="B1076" s="189">
        <v>9781338776874</v>
      </c>
      <c r="C1076" s="186" t="s">
        <v>704</v>
      </c>
      <c r="D1076" s="262">
        <v>1046</v>
      </c>
      <c r="E1076" s="208" t="str">
        <f>IF(VLOOKUP($B:$B,'F25 Warehouse Sale Product List'!$A:$F,6,FALSE)="","",VLOOKUP($B:$B,'F25 Warehouse Sale Product List'!$A:$F,6,FALSE))</f>
        <v/>
      </c>
      <c r="F1076" s="187"/>
    </row>
    <row r="1077" spans="1:6" x14ac:dyDescent="0.25">
      <c r="A1077" s="185">
        <v>47587450</v>
      </c>
      <c r="B1077" s="189">
        <v>9781443193238</v>
      </c>
      <c r="C1077" s="186" t="s">
        <v>342</v>
      </c>
      <c r="D1077" s="262">
        <v>1046</v>
      </c>
      <c r="E1077" s="208" t="str">
        <f>IF(VLOOKUP($B:$B,'F25 Warehouse Sale Product List'!$A:$F,6,FALSE)="","",VLOOKUP($B:$B,'F25 Warehouse Sale Product List'!$A:$F,6,FALSE))</f>
        <v/>
      </c>
      <c r="F1077" s="187"/>
    </row>
    <row r="1078" spans="1:6" x14ac:dyDescent="0.25">
      <c r="A1078" s="185">
        <v>48893286</v>
      </c>
      <c r="B1078" s="189">
        <v>9781443197052</v>
      </c>
      <c r="C1078" s="186" t="s">
        <v>220</v>
      </c>
      <c r="D1078" s="262">
        <v>1046</v>
      </c>
      <c r="E1078" s="208" t="str">
        <f>IF(VLOOKUP($B:$B,'F25 Warehouse Sale Product List'!$A:$F,6,FALSE)="","",VLOOKUP($B:$B,'F25 Warehouse Sale Product List'!$A:$F,6,FALSE))</f>
        <v/>
      </c>
      <c r="F1078" s="187"/>
    </row>
    <row r="1079" spans="1:6" x14ac:dyDescent="0.25">
      <c r="A1079" s="185">
        <v>62161285</v>
      </c>
      <c r="B1079" s="189">
        <v>9780593224465</v>
      </c>
      <c r="C1079" s="186" t="s">
        <v>97</v>
      </c>
      <c r="D1079" s="262">
        <v>1046</v>
      </c>
      <c r="E1079" s="208" t="str">
        <f>IF(VLOOKUP($B:$B,'F25 Warehouse Sale Product List'!$A:$F,6,FALSE)="","",VLOOKUP($B:$B,'F25 Warehouse Sale Product List'!$A:$F,6,FALSE))</f>
        <v/>
      </c>
      <c r="F1079" s="187"/>
    </row>
    <row r="1080" spans="1:6" x14ac:dyDescent="0.25">
      <c r="A1080" s="185">
        <v>3603132</v>
      </c>
      <c r="B1080" s="189">
        <v>9780735266261</v>
      </c>
      <c r="C1080" s="186" t="s">
        <v>100</v>
      </c>
      <c r="D1080" s="262">
        <v>1046</v>
      </c>
      <c r="E1080" s="208" t="str">
        <f>IF(VLOOKUP($B:$B,'F25 Warehouse Sale Product List'!$A:$F,6,FALSE)="","",VLOOKUP($B:$B,'F25 Warehouse Sale Product List'!$A:$F,6,FALSE))</f>
        <v/>
      </c>
      <c r="F1080" s="187"/>
    </row>
    <row r="1081" spans="1:6" x14ac:dyDescent="0.25">
      <c r="A1081" s="185">
        <v>23774239</v>
      </c>
      <c r="B1081" s="189">
        <v>9781338865127</v>
      </c>
      <c r="C1081" s="186" t="s">
        <v>374</v>
      </c>
      <c r="D1081" s="262">
        <v>1046</v>
      </c>
      <c r="E1081" s="208" t="str">
        <f>IF(VLOOKUP($B:$B,'F25 Warehouse Sale Product List'!$A:$F,6,FALSE)="","",VLOOKUP($B:$B,'F25 Warehouse Sale Product List'!$A:$F,6,FALSE))</f>
        <v/>
      </c>
      <c r="F1081" s="187"/>
    </row>
    <row r="1082" spans="1:6" x14ac:dyDescent="0.25">
      <c r="A1082" s="185">
        <v>3597814</v>
      </c>
      <c r="B1082" s="189">
        <v>9781338583632</v>
      </c>
      <c r="C1082" s="186" t="s">
        <v>43</v>
      </c>
      <c r="D1082" s="262">
        <v>1046</v>
      </c>
      <c r="E1082" s="208" t="str">
        <f>IF(VLOOKUP($B:$B,'F25 Warehouse Sale Product List'!$A:$F,6,FALSE)="","",VLOOKUP($B:$B,'F25 Warehouse Sale Product List'!$A:$F,6,FALSE))</f>
        <v/>
      </c>
      <c r="F1082" s="187"/>
    </row>
    <row r="1083" spans="1:6" x14ac:dyDescent="0.25">
      <c r="A1083" s="185">
        <v>15925807</v>
      </c>
      <c r="B1083" s="189">
        <v>9781338861396</v>
      </c>
      <c r="C1083" s="186" t="s">
        <v>147</v>
      </c>
      <c r="D1083" s="262">
        <v>1037</v>
      </c>
      <c r="E1083" s="208" t="str">
        <f>IF(VLOOKUP($B:$B,'F25 Warehouse Sale Product List'!$A:$F,6,FALSE)="","",VLOOKUP($B:$B,'F25 Warehouse Sale Product List'!$A:$F,6,FALSE))</f>
        <v/>
      </c>
      <c r="F1083" s="187"/>
    </row>
    <row r="1084" spans="1:6" x14ac:dyDescent="0.25">
      <c r="A1084" s="185">
        <v>74142791</v>
      </c>
      <c r="B1084" s="189">
        <v>9781338864885</v>
      </c>
      <c r="C1084" s="186" t="s">
        <v>321</v>
      </c>
      <c r="D1084" s="262">
        <v>1037</v>
      </c>
      <c r="E1084" s="208" t="str">
        <f>IF(VLOOKUP($B:$B,'F25 Warehouse Sale Product List'!$A:$F,6,FALSE)="","",VLOOKUP($B:$B,'F25 Warehouse Sale Product List'!$A:$F,6,FALSE))</f>
        <v/>
      </c>
      <c r="F1084" s="187"/>
    </row>
    <row r="1085" spans="1:6" x14ac:dyDescent="0.25">
      <c r="A1085" s="185">
        <v>1719874</v>
      </c>
      <c r="B1085" s="189">
        <v>9780545041737</v>
      </c>
      <c r="C1085" s="186" t="s">
        <v>448</v>
      </c>
      <c r="D1085" s="262">
        <v>1037</v>
      </c>
      <c r="E1085" s="208" t="str">
        <f>IF(VLOOKUP($B:$B,'F25 Warehouse Sale Product List'!$A:$F,6,FALSE)="","",VLOOKUP($B:$B,'F25 Warehouse Sale Product List'!$A:$F,6,FALSE))</f>
        <v/>
      </c>
      <c r="F1085" s="187"/>
    </row>
    <row r="1086" spans="1:6" x14ac:dyDescent="0.25">
      <c r="A1086" s="185">
        <v>12566038</v>
      </c>
      <c r="B1086" s="189">
        <v>9781338828566</v>
      </c>
      <c r="C1086" s="186" t="s">
        <v>139</v>
      </c>
      <c r="D1086" s="262">
        <v>1037</v>
      </c>
      <c r="E1086" s="208" t="str">
        <f>IF(VLOOKUP($B:$B,'F25 Warehouse Sale Product List'!$A:$F,6,FALSE)="","",VLOOKUP($B:$B,'F25 Warehouse Sale Product List'!$A:$F,6,FALSE))</f>
        <v/>
      </c>
      <c r="F1086" s="187"/>
    </row>
    <row r="1087" spans="1:6" x14ac:dyDescent="0.25">
      <c r="A1087" s="185">
        <v>3590727</v>
      </c>
      <c r="B1087" s="189">
        <v>9781789478235</v>
      </c>
      <c r="C1087" s="186" t="s">
        <v>44</v>
      </c>
      <c r="D1087" s="262">
        <v>1037</v>
      </c>
      <c r="E1087" s="208" t="str">
        <f>IF(VLOOKUP($B:$B,'F25 Warehouse Sale Product List'!$A:$F,6,FALSE)="","",VLOOKUP($B:$B,'F25 Warehouse Sale Product List'!$A:$F,6,FALSE))</f>
        <v/>
      </c>
      <c r="F1087" s="187"/>
    </row>
    <row r="1088" spans="1:6" x14ac:dyDescent="0.25">
      <c r="A1088" s="185">
        <v>46807757</v>
      </c>
      <c r="B1088" s="189">
        <v>9781338549256</v>
      </c>
      <c r="C1088" s="186" t="s">
        <v>150</v>
      </c>
      <c r="D1088" s="262">
        <v>1037</v>
      </c>
      <c r="E1088" s="208" t="str">
        <f>IF(VLOOKUP($B:$B,'F25 Warehouse Sale Product List'!$A:$F,6,FALSE)="","",VLOOKUP($B:$B,'F25 Warehouse Sale Product List'!$A:$F,6,FALSE))</f>
        <v/>
      </c>
      <c r="F1088" s="187"/>
    </row>
    <row r="1089" spans="1:6" x14ac:dyDescent="0.25">
      <c r="A1089" s="185">
        <v>70314319</v>
      </c>
      <c r="B1089" s="189">
        <v>9781338875676</v>
      </c>
      <c r="C1089" s="186" t="s">
        <v>166</v>
      </c>
      <c r="D1089" s="262">
        <v>1037</v>
      </c>
      <c r="E1089" s="208" t="str">
        <f>IF(VLOOKUP($B:$B,'F25 Warehouse Sale Product List'!$A:$F,6,FALSE)="","",VLOOKUP($B:$B,'F25 Warehouse Sale Product List'!$A:$F,6,FALSE))</f>
        <v/>
      </c>
      <c r="F1089" s="187"/>
    </row>
    <row r="1090" spans="1:6" x14ac:dyDescent="0.25">
      <c r="A1090" s="185">
        <v>23327555</v>
      </c>
      <c r="B1090" s="189">
        <v>9781789478365</v>
      </c>
      <c r="C1090" s="186" t="s">
        <v>167</v>
      </c>
      <c r="D1090" s="262">
        <v>1037</v>
      </c>
      <c r="E1090" s="208" t="str">
        <f>IF(VLOOKUP($B:$B,'F25 Warehouse Sale Product List'!$A:$F,6,FALSE)="","",VLOOKUP($B:$B,'F25 Warehouse Sale Product List'!$A:$F,6,FALSE))</f>
        <v/>
      </c>
      <c r="F1090" s="187"/>
    </row>
    <row r="1091" spans="1:6" x14ac:dyDescent="0.25">
      <c r="A1091" s="185">
        <v>74403607</v>
      </c>
      <c r="B1091" s="189">
        <v>9780310767756</v>
      </c>
      <c r="C1091" s="186" t="s">
        <v>155</v>
      </c>
      <c r="D1091" s="262">
        <v>1037</v>
      </c>
      <c r="E1091" s="208" t="str">
        <f>IF(VLOOKUP($B:$B,'F25 Warehouse Sale Product List'!$A:$F,6,FALSE)="","",VLOOKUP($B:$B,'F25 Warehouse Sale Product List'!$A:$F,6,FALSE))</f>
        <v/>
      </c>
      <c r="F1091" s="187"/>
    </row>
    <row r="1092" spans="1:6" x14ac:dyDescent="0.25">
      <c r="A1092" s="185">
        <v>3485051</v>
      </c>
      <c r="B1092" s="189">
        <v>9781443175883</v>
      </c>
      <c r="C1092" s="186" t="s">
        <v>89</v>
      </c>
      <c r="D1092" s="262">
        <v>1037</v>
      </c>
      <c r="E1092" s="208" t="str">
        <f>IF(VLOOKUP($B:$B,'F25 Warehouse Sale Product List'!$A:$F,6,FALSE)="","",VLOOKUP($B:$B,'F25 Warehouse Sale Product List'!$A:$F,6,FALSE))</f>
        <v/>
      </c>
      <c r="F1092" s="187"/>
    </row>
    <row r="1093" spans="1:6" x14ac:dyDescent="0.25">
      <c r="A1093" s="185">
        <v>92332451</v>
      </c>
      <c r="B1093" s="189">
        <v>9781338839821</v>
      </c>
      <c r="C1093" s="186" t="s">
        <v>218</v>
      </c>
      <c r="D1093" s="262">
        <v>1037</v>
      </c>
      <c r="E1093" s="208" t="str">
        <f>IF(VLOOKUP($B:$B,'F25 Warehouse Sale Product List'!$A:$F,6,FALSE)="","",VLOOKUP($B:$B,'F25 Warehouse Sale Product List'!$A:$F,6,FALSE))</f>
        <v/>
      </c>
      <c r="F1093" s="187"/>
    </row>
    <row r="1094" spans="1:6" x14ac:dyDescent="0.25">
      <c r="A1094" s="185">
        <v>69460440</v>
      </c>
      <c r="B1094" s="189">
        <v>9781338745863</v>
      </c>
      <c r="C1094" s="186" t="s">
        <v>101</v>
      </c>
      <c r="D1094" s="262">
        <v>1037</v>
      </c>
      <c r="E1094" s="208" t="str">
        <f>IF(VLOOKUP($B:$B,'F25 Warehouse Sale Product List'!$A:$F,6,FALSE)="","",VLOOKUP($B:$B,'F25 Warehouse Sale Product List'!$A:$F,6,FALSE))</f>
        <v/>
      </c>
      <c r="F1094" s="187"/>
    </row>
    <row r="1095" spans="1:6" x14ac:dyDescent="0.25">
      <c r="A1095" s="185">
        <v>60437680</v>
      </c>
      <c r="B1095" s="189">
        <v>9781338716580</v>
      </c>
      <c r="C1095" s="186" t="s">
        <v>239</v>
      </c>
      <c r="D1095" s="262">
        <v>1036</v>
      </c>
      <c r="E1095" s="208" t="str">
        <f>IF(VLOOKUP($B:$B,'F25 Warehouse Sale Product List'!$A:$F,6,FALSE)="","",VLOOKUP($B:$B,'F25 Warehouse Sale Product List'!$A:$F,6,FALSE))</f>
        <v/>
      </c>
      <c r="F1095" s="187"/>
    </row>
    <row r="1096" spans="1:6" x14ac:dyDescent="0.25">
      <c r="A1096" s="185">
        <v>33231517</v>
      </c>
      <c r="B1096" s="189">
        <v>9781338832853</v>
      </c>
      <c r="C1096" s="186" t="s">
        <v>241</v>
      </c>
      <c r="D1096" s="262">
        <v>1036</v>
      </c>
      <c r="E1096" s="208" t="str">
        <f>IF(VLOOKUP($B:$B,'F25 Warehouse Sale Product List'!$A:$F,6,FALSE)="","",VLOOKUP($B:$B,'F25 Warehouse Sale Product List'!$A:$F,6,FALSE))</f>
        <v/>
      </c>
      <c r="F1096" s="187"/>
    </row>
    <row r="1097" spans="1:6" x14ac:dyDescent="0.25">
      <c r="A1097" s="185">
        <v>89869123</v>
      </c>
      <c r="B1097" s="189">
        <v>9781338640502</v>
      </c>
      <c r="C1097" s="186" t="s">
        <v>244</v>
      </c>
      <c r="D1097" s="262">
        <v>1036</v>
      </c>
      <c r="E1097" s="208" t="str">
        <f>IF(VLOOKUP($B:$B,'F25 Warehouse Sale Product List'!$A:$F,6,FALSE)="","",VLOOKUP($B:$B,'F25 Warehouse Sale Product List'!$A:$F,6,FALSE))</f>
        <v/>
      </c>
      <c r="F1097" s="187"/>
    </row>
    <row r="1098" spans="1:6" x14ac:dyDescent="0.25">
      <c r="A1098" s="185">
        <v>64366873</v>
      </c>
      <c r="B1098" s="189">
        <v>9781338810462</v>
      </c>
      <c r="C1098" s="186" t="s">
        <v>248</v>
      </c>
      <c r="D1098" s="262">
        <v>1036</v>
      </c>
      <c r="E1098" s="208" t="str">
        <f>IF(VLOOKUP($B:$B,'F25 Warehouse Sale Product List'!$A:$F,6,FALSE)="","",VLOOKUP($B:$B,'F25 Warehouse Sale Product List'!$A:$F,6,FALSE))</f>
        <v/>
      </c>
      <c r="F1098" s="187"/>
    </row>
    <row r="1099" spans="1:6" x14ac:dyDescent="0.25">
      <c r="A1099" s="185">
        <v>65944367</v>
      </c>
      <c r="B1099" s="189">
        <v>9781443190022</v>
      </c>
      <c r="C1099" s="186" t="s">
        <v>245</v>
      </c>
      <c r="D1099" s="262">
        <v>1036</v>
      </c>
      <c r="E1099" s="208" t="str">
        <f>IF(VLOOKUP($B:$B,'F25 Warehouse Sale Product List'!$A:$F,6,FALSE)="","",VLOOKUP($B:$B,'F25 Warehouse Sale Product List'!$A:$F,6,FALSE))</f>
        <v/>
      </c>
      <c r="F1099" s="187"/>
    </row>
    <row r="1100" spans="1:6" x14ac:dyDescent="0.25">
      <c r="A1100" s="185">
        <v>85518918</v>
      </c>
      <c r="B1100" s="189">
        <v>9781338736625</v>
      </c>
      <c r="C1100" s="186" t="s">
        <v>1235</v>
      </c>
      <c r="D1100" s="262">
        <v>1036</v>
      </c>
      <c r="E1100" s="208" t="str">
        <f>IF(VLOOKUP($B:$B,'F25 Warehouse Sale Product List'!$A:$F,6,FALSE)="","",VLOOKUP($B:$B,'F25 Warehouse Sale Product List'!$A:$F,6,FALSE))</f>
        <v/>
      </c>
      <c r="F1100" s="187"/>
    </row>
    <row r="1101" spans="1:6" x14ac:dyDescent="0.25">
      <c r="A1101" s="185">
        <v>74276900</v>
      </c>
      <c r="B1101" s="189">
        <v>9781534421622</v>
      </c>
      <c r="C1101" s="186" t="s">
        <v>238</v>
      </c>
      <c r="D1101" s="262">
        <v>1036</v>
      </c>
      <c r="E1101" s="208" t="str">
        <f>IF(VLOOKUP($B:$B,'F25 Warehouse Sale Product List'!$A:$F,6,FALSE)="","",VLOOKUP($B:$B,'F25 Warehouse Sale Product List'!$A:$F,6,FALSE))</f>
        <v/>
      </c>
      <c r="F1101" s="187"/>
    </row>
    <row r="1102" spans="1:6" x14ac:dyDescent="0.25">
      <c r="A1102" s="185">
        <v>35574360</v>
      </c>
      <c r="B1102" s="189">
        <v>9781338859348</v>
      </c>
      <c r="C1102" s="186" t="s">
        <v>367</v>
      </c>
      <c r="D1102" s="262">
        <v>1036</v>
      </c>
      <c r="E1102" s="208" t="str">
        <f>IF(VLOOKUP($B:$B,'F25 Warehouse Sale Product List'!$A:$F,6,FALSE)="","",VLOOKUP($B:$B,'F25 Warehouse Sale Product List'!$A:$F,6,FALSE))</f>
        <v/>
      </c>
      <c r="F1102" s="187"/>
    </row>
    <row r="1103" spans="1:6" x14ac:dyDescent="0.25">
      <c r="A1103" s="185">
        <v>57787470</v>
      </c>
      <c r="B1103" s="189">
        <v>9781338870343</v>
      </c>
      <c r="C1103" s="186" t="s">
        <v>370</v>
      </c>
      <c r="D1103" s="262">
        <v>1036</v>
      </c>
      <c r="E1103" s="208" t="str">
        <f>IF(VLOOKUP($B:$B,'F25 Warehouse Sale Product List'!$A:$F,6,FALSE)="","",VLOOKUP($B:$B,'F25 Warehouse Sale Product List'!$A:$F,6,FALSE))</f>
        <v/>
      </c>
      <c r="F1103" s="187"/>
    </row>
    <row r="1104" spans="1:6" x14ac:dyDescent="0.25">
      <c r="A1104" s="185">
        <v>70129724</v>
      </c>
      <c r="B1104" s="189">
        <v>9781789477214</v>
      </c>
      <c r="C1104" s="186" t="s">
        <v>184</v>
      </c>
      <c r="D1104" s="262">
        <v>1027</v>
      </c>
      <c r="E1104" s="208" t="str">
        <f>IF(VLOOKUP($B:$B,'F25 Warehouse Sale Product List'!$A:$F,6,FALSE)="","",VLOOKUP($B:$B,'F25 Warehouse Sale Product List'!$A:$F,6,FALSE))</f>
        <v/>
      </c>
      <c r="F1104" s="187"/>
    </row>
    <row r="1105" spans="1:6" x14ac:dyDescent="0.25">
      <c r="A1105" s="185">
        <v>28151976</v>
      </c>
      <c r="B1105" s="189">
        <v>9781338832068</v>
      </c>
      <c r="C1105" s="186" t="s">
        <v>236</v>
      </c>
      <c r="D1105" s="262">
        <v>1027</v>
      </c>
      <c r="E1105" s="208" t="str">
        <f>IF(VLOOKUP($B:$B,'F25 Warehouse Sale Product List'!$A:$F,6,FALSE)="","",VLOOKUP($B:$B,'F25 Warehouse Sale Product List'!$A:$F,6,FALSE))</f>
        <v/>
      </c>
      <c r="F1105" s="187"/>
    </row>
    <row r="1106" spans="1:6" x14ac:dyDescent="0.25">
      <c r="A1106" s="185">
        <v>3461291</v>
      </c>
      <c r="B1106" s="189">
        <v>9781443175746</v>
      </c>
      <c r="C1106" s="186" t="s">
        <v>219</v>
      </c>
      <c r="D1106" s="262">
        <v>1027</v>
      </c>
      <c r="E1106" s="208" t="str">
        <f>IF(VLOOKUP($B:$B,'F25 Warehouse Sale Product List'!$A:$F,6,FALSE)="","",VLOOKUP($B:$B,'F25 Warehouse Sale Product List'!$A:$F,6,FALSE))</f>
        <v/>
      </c>
      <c r="F1106" s="187"/>
    </row>
    <row r="1107" spans="1:6" x14ac:dyDescent="0.25">
      <c r="A1107" s="185">
        <v>3490133</v>
      </c>
      <c r="B1107" s="189">
        <v>9781338588149</v>
      </c>
      <c r="C1107" s="186" t="s">
        <v>185</v>
      </c>
      <c r="D1107" s="262">
        <v>1027</v>
      </c>
      <c r="E1107" s="208" t="str">
        <f>IF(VLOOKUP($B:$B,'F25 Warehouse Sale Product List'!$A:$F,6,FALSE)="","",VLOOKUP($B:$B,'F25 Warehouse Sale Product List'!$A:$F,6,FALSE))</f>
        <v/>
      </c>
      <c r="F1107" s="187"/>
    </row>
    <row r="1108" spans="1:6" x14ac:dyDescent="0.25">
      <c r="A1108" s="185">
        <v>91852977</v>
      </c>
      <c r="B1108" s="189">
        <v>9781338835373</v>
      </c>
      <c r="C1108" s="186" t="s">
        <v>88</v>
      </c>
      <c r="D1108" s="262">
        <v>1027</v>
      </c>
      <c r="E1108" s="208" t="str">
        <f>IF(VLOOKUP($B:$B,'F25 Warehouse Sale Product List'!$A:$F,6,FALSE)="","",VLOOKUP($B:$B,'F25 Warehouse Sale Product List'!$A:$F,6,FALSE))</f>
        <v/>
      </c>
      <c r="F1108" s="187"/>
    </row>
    <row r="1109" spans="1:6" x14ac:dyDescent="0.25">
      <c r="A1109" s="185">
        <v>3571975</v>
      </c>
      <c r="B1109" s="189">
        <v>9781443182737</v>
      </c>
      <c r="C1109" s="186" t="s">
        <v>195</v>
      </c>
      <c r="D1109" s="262">
        <v>1027</v>
      </c>
      <c r="E1109" s="208" t="str">
        <f>IF(VLOOKUP($B:$B,'F25 Warehouse Sale Product List'!$A:$F,6,FALSE)="","",VLOOKUP($B:$B,'F25 Warehouse Sale Product List'!$A:$F,6,FALSE))</f>
        <v/>
      </c>
      <c r="F1109" s="187"/>
    </row>
    <row r="1110" spans="1:6" x14ac:dyDescent="0.25">
      <c r="A1110" s="185">
        <v>38969277</v>
      </c>
      <c r="B1110" s="189">
        <v>9781338859362</v>
      </c>
      <c r="C1110" s="186" t="s">
        <v>226</v>
      </c>
      <c r="D1110" s="262">
        <v>1027</v>
      </c>
      <c r="E1110" s="208" t="str">
        <f>IF(VLOOKUP($B:$B,'F25 Warehouse Sale Product List'!$A:$F,6,FALSE)="","",VLOOKUP($B:$B,'F25 Warehouse Sale Product List'!$A:$F,6,FALSE))</f>
        <v/>
      </c>
      <c r="F1110" s="187"/>
    </row>
    <row r="1111" spans="1:6" x14ac:dyDescent="0.25">
      <c r="A1111" s="185">
        <v>3529990</v>
      </c>
      <c r="B1111" s="189">
        <v>9781338159356</v>
      </c>
      <c r="C1111" s="186" t="s">
        <v>362</v>
      </c>
      <c r="D1111" s="262">
        <v>1027</v>
      </c>
      <c r="E1111" s="208" t="str">
        <f>IF(VLOOKUP($B:$B,'F25 Warehouse Sale Product List'!$A:$F,6,FALSE)="","",VLOOKUP($B:$B,'F25 Warehouse Sale Product List'!$A:$F,6,FALSE))</f>
        <v/>
      </c>
      <c r="F1111" s="187"/>
    </row>
    <row r="1112" spans="1:6" x14ac:dyDescent="0.25">
      <c r="A1112" s="185">
        <v>87670468</v>
      </c>
      <c r="B1112" s="189">
        <v>9781338803204</v>
      </c>
      <c r="C1112" s="186" t="s">
        <v>234</v>
      </c>
      <c r="D1112" s="262">
        <v>1027</v>
      </c>
      <c r="E1112" s="208" t="str">
        <f>IF(VLOOKUP($B:$B,'F25 Warehouse Sale Product List'!$A:$F,6,FALSE)="","",VLOOKUP($B:$B,'F25 Warehouse Sale Product List'!$A:$F,6,FALSE))</f>
        <v/>
      </c>
      <c r="F1112" s="187"/>
    </row>
    <row r="1113" spans="1:6" x14ac:dyDescent="0.25">
      <c r="A1113" s="185">
        <v>3606863</v>
      </c>
      <c r="B1113" s="189">
        <v>9781338713572</v>
      </c>
      <c r="C1113" s="186" t="s">
        <v>41</v>
      </c>
      <c r="D1113" s="262">
        <v>1027</v>
      </c>
      <c r="E1113" s="208" t="str">
        <f>IF(VLOOKUP($B:$B,'F25 Warehouse Sale Product List'!$A:$F,6,FALSE)="","",VLOOKUP($B:$B,'F25 Warehouse Sale Product List'!$A:$F,6,FALSE))</f>
        <v/>
      </c>
      <c r="F1113" s="187"/>
    </row>
    <row r="1114" spans="1:6" x14ac:dyDescent="0.25">
      <c r="A1114" s="185">
        <v>3418606</v>
      </c>
      <c r="B1114" s="189">
        <v>9781443175135</v>
      </c>
      <c r="C1114" s="186" t="s">
        <v>47</v>
      </c>
      <c r="D1114" s="262">
        <v>1027</v>
      </c>
      <c r="E1114" s="208" t="str">
        <f>IF(VLOOKUP($B:$B,'F25 Warehouse Sale Product List'!$A:$F,6,FALSE)="","",VLOOKUP($B:$B,'F25 Warehouse Sale Product List'!$A:$F,6,FALSE))</f>
        <v/>
      </c>
      <c r="F1114" s="187"/>
    </row>
    <row r="1115" spans="1:6" x14ac:dyDescent="0.25">
      <c r="A1115" s="185">
        <v>3560118</v>
      </c>
      <c r="B1115" s="189">
        <v>9781338646825</v>
      </c>
      <c r="C1115" s="186" t="s">
        <v>92</v>
      </c>
      <c r="D1115" s="262">
        <v>1026</v>
      </c>
      <c r="E1115" s="208" t="str">
        <f>IF(VLOOKUP($B:$B,'F25 Warehouse Sale Product List'!$A:$F,6,FALSE)="","",VLOOKUP($B:$B,'F25 Warehouse Sale Product List'!$A:$F,6,FALSE))</f>
        <v/>
      </c>
      <c r="F1115" s="187"/>
    </row>
    <row r="1116" spans="1:6" x14ac:dyDescent="0.25">
      <c r="A1116" s="185">
        <v>83811322</v>
      </c>
      <c r="B1116" s="189">
        <v>9781338749267</v>
      </c>
      <c r="C1116" s="186" t="s">
        <v>343</v>
      </c>
      <c r="D1116" s="262">
        <v>1026</v>
      </c>
      <c r="E1116" s="208" t="str">
        <f>IF(VLOOKUP($B:$B,'F25 Warehouse Sale Product List'!$A:$F,6,FALSE)="","",VLOOKUP($B:$B,'F25 Warehouse Sale Product List'!$A:$F,6,FALSE))</f>
        <v/>
      </c>
      <c r="F1116" s="187"/>
    </row>
    <row r="1117" spans="1:6" x14ac:dyDescent="0.25">
      <c r="A1117" s="185">
        <v>60033996</v>
      </c>
      <c r="B1117" s="189">
        <v>9780545497619</v>
      </c>
      <c r="C1117" s="186" t="s">
        <v>355</v>
      </c>
      <c r="D1117" s="262">
        <v>1026</v>
      </c>
      <c r="E1117" s="208" t="str">
        <f>IF(VLOOKUP($B:$B,'F25 Warehouse Sale Product List'!$A:$F,6,FALSE)="","",VLOOKUP($B:$B,'F25 Warehouse Sale Product List'!$A:$F,6,FALSE))</f>
        <v/>
      </c>
      <c r="F1117" s="187"/>
    </row>
    <row r="1118" spans="1:6" x14ac:dyDescent="0.25">
      <c r="A1118" s="185">
        <v>55818985</v>
      </c>
      <c r="B1118" s="189">
        <v>9780735266766</v>
      </c>
      <c r="C1118" s="186" t="s">
        <v>51</v>
      </c>
      <c r="D1118" s="262">
        <v>1026</v>
      </c>
      <c r="E1118" s="208" t="str">
        <f>IF(VLOOKUP($B:$B,'F25 Warehouse Sale Product List'!$A:$F,6,FALSE)="","",VLOOKUP($B:$B,'F25 Warehouse Sale Product List'!$A:$F,6,FALSE))</f>
        <v/>
      </c>
      <c r="F1118" s="187"/>
    </row>
    <row r="1119" spans="1:6" x14ac:dyDescent="0.25">
      <c r="A1119" s="185">
        <v>3611250</v>
      </c>
      <c r="B1119" s="189">
        <v>9781368053358</v>
      </c>
      <c r="C1119" s="186" t="s">
        <v>77</v>
      </c>
      <c r="D1119" s="262">
        <v>1026</v>
      </c>
      <c r="E1119" s="208" t="str">
        <f>IF(VLOOKUP($B:$B,'F25 Warehouse Sale Product List'!$A:$F,6,FALSE)="","",VLOOKUP($B:$B,'F25 Warehouse Sale Product List'!$A:$F,6,FALSE))</f>
        <v/>
      </c>
      <c r="F1119" s="187"/>
    </row>
    <row r="1120" spans="1:6" x14ac:dyDescent="0.25">
      <c r="A1120" s="185">
        <v>37897499</v>
      </c>
      <c r="B1120" s="189">
        <v>9781338565379</v>
      </c>
      <c r="C1120" s="186" t="s">
        <v>208</v>
      </c>
      <c r="D1120" s="262">
        <v>1026</v>
      </c>
      <c r="E1120" s="208" t="str">
        <f>IF(VLOOKUP($B:$B,'F25 Warehouse Sale Product List'!$A:$F,6,FALSE)="","",VLOOKUP($B:$B,'F25 Warehouse Sale Product List'!$A:$F,6,FALSE))</f>
        <v/>
      </c>
      <c r="F1120" s="187"/>
    </row>
    <row r="1121" spans="1:6" x14ac:dyDescent="0.25">
      <c r="A1121" s="185">
        <v>58925596</v>
      </c>
      <c r="B1121" s="189">
        <v>9781338300710</v>
      </c>
      <c r="C1121" s="186" t="s">
        <v>199</v>
      </c>
      <c r="D1121" s="262">
        <v>1026</v>
      </c>
      <c r="E1121" s="208" t="str">
        <f>IF(VLOOKUP($B:$B,'F25 Warehouse Sale Product List'!$A:$F,6,FALSE)="","",VLOOKUP($B:$B,'F25 Warehouse Sale Product List'!$A:$F,6,FALSE))</f>
        <v/>
      </c>
      <c r="F1121" s="187"/>
    </row>
    <row r="1122" spans="1:6" x14ac:dyDescent="0.25">
      <c r="A1122" s="185">
        <v>3485910</v>
      </c>
      <c r="B1122" s="189">
        <v>9781338574920</v>
      </c>
      <c r="C1122" s="186" t="s">
        <v>46</v>
      </c>
      <c r="D1122" s="262">
        <v>1026</v>
      </c>
      <c r="E1122" s="208" t="str">
        <f>IF(VLOOKUP($B:$B,'F25 Warehouse Sale Product List'!$A:$F,6,FALSE)="","",VLOOKUP($B:$B,'F25 Warehouse Sale Product List'!$A:$F,6,FALSE))</f>
        <v/>
      </c>
      <c r="F1122" s="187"/>
    </row>
    <row r="1123" spans="1:6" x14ac:dyDescent="0.25">
      <c r="A1123" s="185">
        <v>65844364</v>
      </c>
      <c r="B1123" s="189">
        <v>9781338194548</v>
      </c>
      <c r="C1123" s="186" t="s">
        <v>357</v>
      </c>
      <c r="D1123" s="262">
        <v>1026</v>
      </c>
      <c r="E1123" s="208" t="str">
        <f>IF(VLOOKUP($B:$B,'F25 Warehouse Sale Product List'!$A:$F,6,FALSE)="","",VLOOKUP($B:$B,'F25 Warehouse Sale Product List'!$A:$F,6,FALSE))</f>
        <v/>
      </c>
      <c r="F1123" s="187"/>
    </row>
    <row r="1124" spans="1:6" x14ac:dyDescent="0.25">
      <c r="A1124" s="185">
        <v>99315032</v>
      </c>
      <c r="B1124" s="189">
        <v>9781338741261</v>
      </c>
      <c r="C1124" s="186" t="s">
        <v>356</v>
      </c>
      <c r="D1124" s="262">
        <v>1026</v>
      </c>
      <c r="E1124" s="208" t="str">
        <f>IF(VLOOKUP($B:$B,'F25 Warehouse Sale Product List'!$A:$F,6,FALSE)="","",VLOOKUP($B:$B,'F25 Warehouse Sale Product List'!$A:$F,6,FALSE))</f>
        <v/>
      </c>
      <c r="F1124" s="187"/>
    </row>
    <row r="1125" spans="1:6" x14ac:dyDescent="0.25">
      <c r="A1125" s="185">
        <v>3612951</v>
      </c>
      <c r="B1125" s="189">
        <v>9781338732399</v>
      </c>
      <c r="C1125" s="186" t="s">
        <v>359</v>
      </c>
      <c r="D1125" s="262">
        <v>1026</v>
      </c>
      <c r="E1125" s="208" t="str">
        <f>IF(VLOOKUP($B:$B,'F25 Warehouse Sale Product List'!$A:$F,6,FALSE)="","",VLOOKUP($B:$B,'F25 Warehouse Sale Product List'!$A:$F,6,FALSE))</f>
        <v/>
      </c>
      <c r="F1125" s="187"/>
    </row>
    <row r="1126" spans="1:6" x14ac:dyDescent="0.25">
      <c r="A1126" s="185">
        <v>32828815</v>
      </c>
      <c r="B1126" s="189">
        <v>9781443189613</v>
      </c>
      <c r="C1126" s="186" t="s">
        <v>235</v>
      </c>
      <c r="D1126" s="262">
        <v>1026</v>
      </c>
      <c r="E1126" s="208" t="str">
        <f>IF(VLOOKUP($B:$B,'F25 Warehouse Sale Product List'!$A:$F,6,FALSE)="","",VLOOKUP($B:$B,'F25 Warehouse Sale Product List'!$A:$F,6,FALSE))</f>
        <v/>
      </c>
      <c r="F1126" s="187"/>
    </row>
    <row r="1127" spans="1:6" x14ac:dyDescent="0.25">
      <c r="A1127" s="185">
        <v>98453415</v>
      </c>
      <c r="B1127" s="189">
        <v>9781443196079</v>
      </c>
      <c r="C1127" s="186" t="s">
        <v>243</v>
      </c>
      <c r="D1127" s="262">
        <v>1026</v>
      </c>
      <c r="E1127" s="208" t="str">
        <f>IF(VLOOKUP($B:$B,'F25 Warehouse Sale Product List'!$A:$F,6,FALSE)="","",VLOOKUP($B:$B,'F25 Warehouse Sale Product List'!$A:$F,6,FALSE))</f>
        <v/>
      </c>
      <c r="F1127" s="187"/>
    </row>
    <row r="1128" spans="1:6" x14ac:dyDescent="0.25">
      <c r="A1128" s="185">
        <v>12026772</v>
      </c>
      <c r="B1128" s="189">
        <v>9781338831955</v>
      </c>
      <c r="C1128" s="186" t="s">
        <v>250</v>
      </c>
      <c r="D1128" s="262">
        <v>1026</v>
      </c>
      <c r="E1128" s="208" t="str">
        <f>IF(VLOOKUP($B:$B,'F25 Warehouse Sale Product List'!$A:$F,6,FALSE)="","",VLOOKUP($B:$B,'F25 Warehouse Sale Product List'!$A:$F,6,FALSE))</f>
        <v/>
      </c>
      <c r="F1128" s="187"/>
    </row>
    <row r="1129" spans="1:6" x14ac:dyDescent="0.25">
      <c r="A1129" s="185">
        <v>42501904</v>
      </c>
      <c r="B1129" s="189">
        <v>9781427857248</v>
      </c>
      <c r="C1129" s="186" t="s">
        <v>249</v>
      </c>
      <c r="D1129" s="262">
        <v>1026</v>
      </c>
      <c r="E1129" s="208" t="str">
        <f>IF(VLOOKUP($B:$B,'F25 Warehouse Sale Product List'!$A:$F,6,FALSE)="","",VLOOKUP($B:$B,'F25 Warehouse Sale Product List'!$A:$F,6,FALSE))</f>
        <v/>
      </c>
      <c r="F1129" s="187"/>
    </row>
    <row r="1130" spans="1:6" x14ac:dyDescent="0.25">
      <c r="A1130" s="185">
        <v>52744114</v>
      </c>
      <c r="B1130" s="189">
        <v>9781338867459</v>
      </c>
      <c r="C1130" s="186" t="s">
        <v>390</v>
      </c>
      <c r="D1130" s="262">
        <v>1026</v>
      </c>
      <c r="E1130" s="208" t="str">
        <f>IF(VLOOKUP($B:$B,'F25 Warehouse Sale Product List'!$A:$F,6,FALSE)="","",VLOOKUP($B:$B,'F25 Warehouse Sale Product List'!$A:$F,6,FALSE))</f>
        <v/>
      </c>
      <c r="F1130" s="187"/>
    </row>
    <row r="1131" spans="1:6" x14ac:dyDescent="0.25">
      <c r="A1131" s="185">
        <v>42286215</v>
      </c>
      <c r="B1131" s="189">
        <v>9781338767827</v>
      </c>
      <c r="C1131" s="186" t="s">
        <v>211</v>
      </c>
      <c r="D1131" s="262">
        <v>1017</v>
      </c>
      <c r="E1131" s="208" t="str">
        <f>IF(VLOOKUP($B:$B,'F25 Warehouse Sale Product List'!$A:$F,6,FALSE)="","",VLOOKUP($B:$B,'F25 Warehouse Sale Product List'!$A:$F,6,FALSE))</f>
        <v/>
      </c>
      <c r="F1131" s="187"/>
    </row>
    <row r="1132" spans="1:6" x14ac:dyDescent="0.25">
      <c r="A1132" s="185">
        <v>16930013</v>
      </c>
      <c r="B1132" s="189">
        <v>9781338677171</v>
      </c>
      <c r="C1132" s="186" t="s">
        <v>326</v>
      </c>
      <c r="D1132" s="262">
        <v>1017</v>
      </c>
      <c r="E1132" s="208" t="str">
        <f>IF(VLOOKUP($B:$B,'F25 Warehouse Sale Product List'!$A:$F,6,FALSE)="","",VLOOKUP($B:$B,'F25 Warehouse Sale Product List'!$A:$F,6,FALSE))</f>
        <v/>
      </c>
      <c r="F1132" s="187"/>
    </row>
    <row r="1133" spans="1:6" x14ac:dyDescent="0.25">
      <c r="A1133" s="185">
        <v>57373416</v>
      </c>
      <c r="B1133" s="189">
        <v>9780439915311</v>
      </c>
      <c r="C1133" s="186" t="s">
        <v>143</v>
      </c>
      <c r="D1133" s="262">
        <v>1017</v>
      </c>
      <c r="E1133" s="208" t="str">
        <f>IF(VLOOKUP($B:$B,'F25 Warehouse Sale Product List'!$A:$F,6,FALSE)="","",VLOOKUP($B:$B,'F25 Warehouse Sale Product List'!$A:$F,6,FALSE))</f>
        <v/>
      </c>
      <c r="F1133" s="187"/>
    </row>
    <row r="1134" spans="1:6" x14ac:dyDescent="0.25">
      <c r="A1134" s="185">
        <v>55703360</v>
      </c>
      <c r="B1134" s="189">
        <v>9781338827361</v>
      </c>
      <c r="C1134" s="186" t="s">
        <v>338</v>
      </c>
      <c r="D1134" s="262">
        <v>1017</v>
      </c>
      <c r="E1134" s="208" t="str">
        <f>IF(VLOOKUP($B:$B,'F25 Warehouse Sale Product List'!$A:$F,6,FALSE)="","",VLOOKUP($B:$B,'F25 Warehouse Sale Product List'!$A:$F,6,FALSE))</f>
        <v/>
      </c>
      <c r="F1134" s="187"/>
    </row>
    <row r="1135" spans="1:6" x14ac:dyDescent="0.25">
      <c r="A1135" s="185">
        <v>61073347</v>
      </c>
      <c r="B1135" s="189">
        <v>9781338868135</v>
      </c>
      <c r="C1135" s="186" t="s">
        <v>179</v>
      </c>
      <c r="D1135" s="262">
        <v>1017</v>
      </c>
      <c r="E1135" s="208" t="str">
        <f>IF(VLOOKUP($B:$B,'F25 Warehouse Sale Product List'!$A:$F,6,FALSE)="","",VLOOKUP($B:$B,'F25 Warehouse Sale Product List'!$A:$F,6,FALSE))</f>
        <v/>
      </c>
      <c r="F1135" s="187"/>
    </row>
    <row r="1136" spans="1:6" x14ac:dyDescent="0.25">
      <c r="A1136" s="185">
        <v>49218832</v>
      </c>
      <c r="B1136" s="189">
        <v>9781338863192</v>
      </c>
      <c r="C1136" s="186" t="s">
        <v>177</v>
      </c>
      <c r="D1136" s="262">
        <v>1017</v>
      </c>
      <c r="E1136" s="208" t="str">
        <f>IF(VLOOKUP($B:$B,'F25 Warehouse Sale Product List'!$A:$F,6,FALSE)="","",VLOOKUP($B:$B,'F25 Warehouse Sale Product List'!$A:$F,6,FALSE))</f>
        <v/>
      </c>
      <c r="F1136" s="187"/>
    </row>
    <row r="1137" spans="1:6" x14ac:dyDescent="0.25">
      <c r="A1137" s="185">
        <v>10753468</v>
      </c>
      <c r="B1137" s="189">
        <v>9781338862140</v>
      </c>
      <c r="C1137" s="186" t="s">
        <v>191</v>
      </c>
      <c r="D1137" s="262">
        <v>1017</v>
      </c>
      <c r="E1137" s="208" t="str">
        <f>IF(VLOOKUP($B:$B,'F25 Warehouse Sale Product List'!$A:$F,6,FALSE)="","",VLOOKUP($B:$B,'F25 Warehouse Sale Product List'!$A:$F,6,FALSE))</f>
        <v/>
      </c>
      <c r="F1137" s="187"/>
    </row>
    <row r="1138" spans="1:6" x14ac:dyDescent="0.25">
      <c r="A1138" s="185">
        <v>88269085</v>
      </c>
      <c r="B1138" s="189">
        <v>9781338826951</v>
      </c>
      <c r="C1138" s="186" t="s">
        <v>144</v>
      </c>
      <c r="D1138" s="262">
        <v>1017</v>
      </c>
      <c r="E1138" s="208" t="str">
        <f>IF(VLOOKUP($B:$B,'F25 Warehouse Sale Product List'!$A:$F,6,FALSE)="","",VLOOKUP($B:$B,'F25 Warehouse Sale Product List'!$A:$F,6,FALSE))</f>
        <v/>
      </c>
      <c r="F1138" s="187"/>
    </row>
    <row r="1139" spans="1:6" x14ac:dyDescent="0.25">
      <c r="A1139" s="185">
        <v>10150542</v>
      </c>
      <c r="B1139" s="189">
        <v>9780593353387</v>
      </c>
      <c r="C1139" s="186" t="s">
        <v>164</v>
      </c>
      <c r="D1139" s="262">
        <v>1017</v>
      </c>
      <c r="E1139" s="208" t="str">
        <f>IF(VLOOKUP($B:$B,'F25 Warehouse Sale Product List'!$A:$F,6,FALSE)="","",VLOOKUP($B:$B,'F25 Warehouse Sale Product List'!$A:$F,6,FALSE))</f>
        <v/>
      </c>
      <c r="F1139" s="187"/>
    </row>
    <row r="1140" spans="1:6" x14ac:dyDescent="0.25">
      <c r="A1140" s="185">
        <v>65304098</v>
      </c>
      <c r="B1140" s="189">
        <v>9781443196604</v>
      </c>
      <c r="C1140" s="186" t="s">
        <v>621</v>
      </c>
      <c r="D1140" s="262">
        <v>1017</v>
      </c>
      <c r="E1140" s="208" t="str">
        <f>IF(VLOOKUP($B:$B,'F25 Warehouse Sale Product List'!$A:$F,6,FALSE)="","",VLOOKUP($B:$B,'F25 Warehouse Sale Product List'!$A:$F,6,FALSE))</f>
        <v/>
      </c>
      <c r="F1140" s="187"/>
    </row>
    <row r="1141" spans="1:6" x14ac:dyDescent="0.25">
      <c r="A1141" s="185">
        <v>84099012</v>
      </c>
      <c r="B1141" s="189">
        <v>9780063095922</v>
      </c>
      <c r="C1141" s="186" t="s">
        <v>142</v>
      </c>
      <c r="D1141" s="262">
        <v>1017</v>
      </c>
      <c r="E1141" s="208" t="str">
        <f>IF(VLOOKUP($B:$B,'F25 Warehouse Sale Product List'!$A:$F,6,FALSE)="","",VLOOKUP($B:$B,'F25 Warehouse Sale Product List'!$A:$F,6,FALSE))</f>
        <v/>
      </c>
      <c r="F1141" s="187"/>
    </row>
    <row r="1142" spans="1:6" x14ac:dyDescent="0.25">
      <c r="A1142" s="185">
        <v>66338515</v>
      </c>
      <c r="B1142" s="189">
        <v>9780063045415</v>
      </c>
      <c r="C1142" s="186" t="s">
        <v>574</v>
      </c>
      <c r="D1142" s="262">
        <v>1017</v>
      </c>
      <c r="E1142" s="208" t="str">
        <f>IF(VLOOKUP($B:$B,'F25 Warehouse Sale Product List'!$A:$F,6,FALSE)="","",VLOOKUP($B:$B,'F25 Warehouse Sale Product List'!$A:$F,6,FALSE))</f>
        <v/>
      </c>
      <c r="F1142" s="187"/>
    </row>
    <row r="1143" spans="1:6" x14ac:dyDescent="0.25">
      <c r="A1143" s="185">
        <v>58790333</v>
      </c>
      <c r="B1143" s="189">
        <v>9781338776904</v>
      </c>
      <c r="C1143" s="186" t="s">
        <v>339</v>
      </c>
      <c r="D1143" s="262">
        <v>1017</v>
      </c>
      <c r="E1143" s="208" t="str">
        <f>IF(VLOOKUP($B:$B,'F25 Warehouse Sale Product List'!$A:$F,6,FALSE)="","",VLOOKUP($B:$B,'F25 Warehouse Sale Product List'!$A:$F,6,FALSE))</f>
        <v/>
      </c>
      <c r="F1143" s="187"/>
    </row>
    <row r="1144" spans="1:6" x14ac:dyDescent="0.25">
      <c r="A1144" s="185">
        <v>26227828</v>
      </c>
      <c r="B1144" s="189">
        <v>9781338783988</v>
      </c>
      <c r="C1144" s="186" t="s">
        <v>658</v>
      </c>
      <c r="D1144" s="262">
        <v>1017</v>
      </c>
      <c r="E1144" s="208" t="str">
        <f>IF(VLOOKUP($B:$B,'F25 Warehouse Sale Product List'!$A:$F,6,FALSE)="","",VLOOKUP($B:$B,'F25 Warehouse Sale Product List'!$A:$F,6,FALSE))</f>
        <v/>
      </c>
      <c r="F1144" s="187"/>
    </row>
    <row r="1145" spans="1:6" x14ac:dyDescent="0.25">
      <c r="A1145" s="185">
        <v>3571959</v>
      </c>
      <c r="B1145" s="189">
        <v>9781443182713</v>
      </c>
      <c r="C1145" s="186" t="s">
        <v>201</v>
      </c>
      <c r="D1145" s="262">
        <v>1017</v>
      </c>
      <c r="E1145" s="208" t="str">
        <f>IF(VLOOKUP($B:$B,'F25 Warehouse Sale Product List'!$A:$F,6,FALSE)="","",VLOOKUP($B:$B,'F25 Warehouse Sale Product List'!$A:$F,6,FALSE))</f>
        <v/>
      </c>
      <c r="F1145" s="187"/>
    </row>
    <row r="1146" spans="1:6" x14ac:dyDescent="0.25">
      <c r="A1146" s="185">
        <v>49441123</v>
      </c>
      <c r="B1146" s="189">
        <v>9781338745375</v>
      </c>
      <c r="C1146" s="186" t="s">
        <v>643</v>
      </c>
      <c r="D1146" s="262">
        <v>1017</v>
      </c>
      <c r="E1146" s="208" t="str">
        <f>IF(VLOOKUP($B:$B,'F25 Warehouse Sale Product List'!$A:$F,6,FALSE)="","",VLOOKUP($B:$B,'F25 Warehouse Sale Product List'!$A:$F,6,FALSE))</f>
        <v/>
      </c>
      <c r="F1146" s="187"/>
    </row>
    <row r="1147" spans="1:6" x14ac:dyDescent="0.25">
      <c r="A1147" s="185">
        <v>40375274</v>
      </c>
      <c r="B1147" s="189">
        <v>9781338748970</v>
      </c>
      <c r="C1147" s="186" t="s">
        <v>212</v>
      </c>
      <c r="D1147" s="262">
        <v>1017</v>
      </c>
      <c r="E1147" s="208" t="str">
        <f>IF(VLOOKUP($B:$B,'F25 Warehouse Sale Product List'!$A:$F,6,FALSE)="","",VLOOKUP($B:$B,'F25 Warehouse Sale Product List'!$A:$F,6,FALSE))</f>
        <v/>
      </c>
      <c r="F1147" s="187"/>
    </row>
    <row r="1148" spans="1:6" x14ac:dyDescent="0.25">
      <c r="A1148" s="185">
        <v>77452871</v>
      </c>
      <c r="B1148" s="189">
        <v>9781338806694</v>
      </c>
      <c r="C1148" s="186" t="s">
        <v>656</v>
      </c>
      <c r="D1148" s="262">
        <v>1017</v>
      </c>
      <c r="E1148" s="208" t="str">
        <f>IF(VLOOKUP($B:$B,'F25 Warehouse Sale Product List'!$A:$F,6,FALSE)="","",VLOOKUP($B:$B,'F25 Warehouse Sale Product List'!$A:$F,6,FALSE))</f>
        <v/>
      </c>
      <c r="F1148" s="187"/>
    </row>
    <row r="1149" spans="1:6" x14ac:dyDescent="0.25">
      <c r="A1149" s="185">
        <v>73712621</v>
      </c>
      <c r="B1149" s="189">
        <v>9781338045802</v>
      </c>
      <c r="C1149" s="186" t="s">
        <v>364</v>
      </c>
      <c r="D1149" s="262">
        <v>1017</v>
      </c>
      <c r="E1149" s="208" t="str">
        <f>IF(VLOOKUP($B:$B,'F25 Warehouse Sale Product List'!$A:$F,6,FALSE)="","",VLOOKUP($B:$B,'F25 Warehouse Sale Product List'!$A:$F,6,FALSE))</f>
        <v/>
      </c>
      <c r="F1149" s="187"/>
    </row>
    <row r="1150" spans="1:6" x14ac:dyDescent="0.25">
      <c r="A1150" s="185">
        <v>22911174</v>
      </c>
      <c r="B1150" s="189">
        <v>9781338831177</v>
      </c>
      <c r="C1150" s="186" t="s">
        <v>200</v>
      </c>
      <c r="D1150" s="262">
        <v>1016</v>
      </c>
      <c r="E1150" s="208" t="str">
        <f>IF(VLOOKUP($B:$B,'F25 Warehouse Sale Product List'!$A:$F,6,FALSE)="","",VLOOKUP($B:$B,'F25 Warehouse Sale Product List'!$A:$F,6,FALSE))</f>
        <v/>
      </c>
      <c r="F1150" s="187"/>
    </row>
    <row r="1151" spans="1:6" x14ac:dyDescent="0.25">
      <c r="A1151" s="185">
        <v>3529924</v>
      </c>
      <c r="B1151" s="189">
        <v>9781443182171</v>
      </c>
      <c r="C1151" s="186" t="s">
        <v>168</v>
      </c>
      <c r="D1151" s="262">
        <v>1016</v>
      </c>
      <c r="E1151" s="208" t="str">
        <f>IF(VLOOKUP($B:$B,'F25 Warehouse Sale Product List'!$A:$F,6,FALSE)="","",VLOOKUP($B:$B,'F25 Warehouse Sale Product List'!$A:$F,6,FALSE))</f>
        <v/>
      </c>
      <c r="F1151" s="187"/>
    </row>
    <row r="1152" spans="1:6" x14ac:dyDescent="0.25">
      <c r="A1152" s="185">
        <v>3601706</v>
      </c>
      <c r="B1152" s="189">
        <v>9781338684704</v>
      </c>
      <c r="C1152" s="186" t="s">
        <v>149</v>
      </c>
      <c r="D1152" s="262">
        <v>1016</v>
      </c>
      <c r="E1152" s="208" t="str">
        <f>IF(VLOOKUP($B:$B,'F25 Warehouse Sale Product List'!$A:$F,6,FALSE)="","",VLOOKUP($B:$B,'F25 Warehouse Sale Product List'!$A:$F,6,FALSE))</f>
        <v/>
      </c>
      <c r="F1152" s="187"/>
    </row>
    <row r="1153" spans="1:6" x14ac:dyDescent="0.25">
      <c r="A1153" s="185">
        <v>49598532</v>
      </c>
      <c r="B1153" s="189">
        <v>9781443187565</v>
      </c>
      <c r="C1153" s="186" t="s">
        <v>91</v>
      </c>
      <c r="D1153" s="262">
        <v>1016</v>
      </c>
      <c r="E1153" s="208" t="str">
        <f>IF(VLOOKUP($B:$B,'F25 Warehouse Sale Product List'!$A:$F,6,FALSE)="","",VLOOKUP($B:$B,'F25 Warehouse Sale Product List'!$A:$F,6,FALSE))</f>
        <v/>
      </c>
      <c r="F1153" s="187"/>
    </row>
    <row r="1154" spans="1:6" x14ac:dyDescent="0.25">
      <c r="A1154" s="185">
        <v>3219666</v>
      </c>
      <c r="B1154" s="189">
        <v>9781338224283</v>
      </c>
      <c r="C1154" s="186" t="s">
        <v>198</v>
      </c>
      <c r="D1154" s="262">
        <v>1016</v>
      </c>
      <c r="E1154" s="208" t="str">
        <f>IF(VLOOKUP($B:$B,'F25 Warehouse Sale Product List'!$A:$F,6,FALSE)="","",VLOOKUP($B:$B,'F25 Warehouse Sale Product List'!$A:$F,6,FALSE))</f>
        <v/>
      </c>
      <c r="F1154" s="187"/>
    </row>
    <row r="1155" spans="1:6" x14ac:dyDescent="0.25">
      <c r="A1155" s="185">
        <v>44090488</v>
      </c>
      <c r="B1155" s="189">
        <v>9781338796087</v>
      </c>
      <c r="C1155" s="186" t="s">
        <v>232</v>
      </c>
      <c r="D1155" s="262">
        <v>1016</v>
      </c>
      <c r="E1155" s="208" t="str">
        <f>IF(VLOOKUP($B:$B,'F25 Warehouse Sale Product List'!$A:$F,6,FALSE)="","",VLOOKUP($B:$B,'F25 Warehouse Sale Product List'!$A:$F,6,FALSE))</f>
        <v/>
      </c>
      <c r="F1155" s="187"/>
    </row>
    <row r="1156" spans="1:6" x14ac:dyDescent="0.25">
      <c r="A1156" s="185">
        <v>37177009</v>
      </c>
      <c r="B1156" s="189">
        <v>9781536228106</v>
      </c>
      <c r="C1156" s="186" t="s">
        <v>140</v>
      </c>
      <c r="D1156" s="262">
        <v>1016</v>
      </c>
      <c r="E1156" s="208" t="str">
        <f>IF(VLOOKUP($B:$B,'F25 Warehouse Sale Product List'!$A:$F,6,FALSE)="","",VLOOKUP($B:$B,'F25 Warehouse Sale Product List'!$A:$F,6,FALSE))</f>
        <v/>
      </c>
      <c r="F1156" s="187"/>
    </row>
    <row r="1157" spans="1:6" x14ac:dyDescent="0.25">
      <c r="A1157" s="185">
        <v>3559939</v>
      </c>
      <c r="B1157" s="189">
        <v>9781338364484</v>
      </c>
      <c r="C1157" s="186" t="s">
        <v>40</v>
      </c>
      <c r="D1157" s="262">
        <v>1016</v>
      </c>
      <c r="E1157" s="208" t="str">
        <f>IF(VLOOKUP($B:$B,'F25 Warehouse Sale Product List'!$A:$F,6,FALSE)="","",VLOOKUP($B:$B,'F25 Warehouse Sale Product List'!$A:$F,6,FALSE))</f>
        <v/>
      </c>
      <c r="F1157" s="187"/>
    </row>
    <row r="1158" spans="1:6" x14ac:dyDescent="0.25">
      <c r="A1158" s="185">
        <v>3434058</v>
      </c>
      <c r="B1158" s="189">
        <v>9781443175548</v>
      </c>
      <c r="C1158" s="186" t="s">
        <v>80</v>
      </c>
      <c r="D1158" s="262">
        <v>1016</v>
      </c>
      <c r="E1158" s="208" t="str">
        <f>IF(VLOOKUP($B:$B,'F25 Warehouse Sale Product List'!$A:$F,6,FALSE)="","",VLOOKUP($B:$B,'F25 Warehouse Sale Product List'!$A:$F,6,FALSE))</f>
        <v/>
      </c>
      <c r="F1158" s="187"/>
    </row>
    <row r="1159" spans="1:6" x14ac:dyDescent="0.25">
      <c r="A1159" s="185">
        <v>3385988</v>
      </c>
      <c r="B1159" s="189">
        <v>9781443170437</v>
      </c>
      <c r="C1159" s="186" t="s">
        <v>156</v>
      </c>
      <c r="D1159" s="262">
        <v>1016</v>
      </c>
      <c r="E1159" s="208" t="str">
        <f>IF(VLOOKUP($B:$B,'F25 Warehouse Sale Product List'!$A:$F,6,FALSE)="","",VLOOKUP($B:$B,'F25 Warehouse Sale Product List'!$A:$F,6,FALSE))</f>
        <v/>
      </c>
      <c r="F1159" s="187"/>
    </row>
    <row r="1160" spans="1:6" x14ac:dyDescent="0.25">
      <c r="A1160" s="185">
        <v>98989855</v>
      </c>
      <c r="B1160" s="189">
        <v>9780593203224</v>
      </c>
      <c r="C1160" s="186" t="s">
        <v>122</v>
      </c>
      <c r="D1160" s="262">
        <v>1016</v>
      </c>
      <c r="E1160" s="208" t="str">
        <f>IF(VLOOKUP($B:$B,'F25 Warehouse Sale Product List'!$A:$F,6,FALSE)="","",VLOOKUP($B:$B,'F25 Warehouse Sale Product List'!$A:$F,6,FALSE))</f>
        <v/>
      </c>
      <c r="F1160" s="187"/>
    </row>
    <row r="1161" spans="1:6" x14ac:dyDescent="0.25">
      <c r="A1161" s="185">
        <v>19550353</v>
      </c>
      <c r="B1161" s="189">
        <v>9781338678659</v>
      </c>
      <c r="C1161" s="186" t="s">
        <v>175</v>
      </c>
      <c r="D1161" s="262">
        <v>1016</v>
      </c>
      <c r="E1161" s="208" t="str">
        <f>IF(VLOOKUP($B:$B,'F25 Warehouse Sale Product List'!$A:$F,6,FALSE)="","",VLOOKUP($B:$B,'F25 Warehouse Sale Product List'!$A:$F,6,FALSE))</f>
        <v/>
      </c>
      <c r="F1161" s="187"/>
    </row>
    <row r="1162" spans="1:6" x14ac:dyDescent="0.25">
      <c r="A1162" s="185">
        <v>3572030</v>
      </c>
      <c r="B1162" s="189">
        <v>9781443182775</v>
      </c>
      <c r="C1162" s="186" t="s">
        <v>157</v>
      </c>
      <c r="D1162" s="262">
        <v>1016</v>
      </c>
      <c r="E1162" s="208" t="str">
        <f>IF(VLOOKUP($B:$B,'F25 Warehouse Sale Product List'!$A:$F,6,FALSE)="","",VLOOKUP($B:$B,'F25 Warehouse Sale Product List'!$A:$F,6,FALSE))</f>
        <v/>
      </c>
      <c r="F1162" s="187"/>
    </row>
    <row r="1163" spans="1:6" x14ac:dyDescent="0.25">
      <c r="A1163" s="185">
        <v>3571991</v>
      </c>
      <c r="B1163" s="189">
        <v>9781443182751</v>
      </c>
      <c r="C1163" s="186" t="s">
        <v>82</v>
      </c>
      <c r="D1163" s="262">
        <v>1016</v>
      </c>
      <c r="E1163" s="208" t="str">
        <f>IF(VLOOKUP($B:$B,'F25 Warehouse Sale Product List'!$A:$F,6,FALSE)="","",VLOOKUP($B:$B,'F25 Warehouse Sale Product List'!$A:$F,6,FALSE))</f>
        <v/>
      </c>
      <c r="F1163" s="187"/>
    </row>
    <row r="1164" spans="1:6" x14ac:dyDescent="0.25">
      <c r="A1164" s="185">
        <v>3558551</v>
      </c>
      <c r="B1164" s="189">
        <v>9781338663372</v>
      </c>
      <c r="C1164" s="186" t="s">
        <v>160</v>
      </c>
      <c r="D1164" s="262">
        <v>1016</v>
      </c>
      <c r="E1164" s="208" t="str">
        <f>IF(VLOOKUP($B:$B,'F25 Warehouse Sale Product List'!$A:$F,6,FALSE)="","",VLOOKUP($B:$B,'F25 Warehouse Sale Product List'!$A:$F,6,FALSE))</f>
        <v/>
      </c>
      <c r="F1164" s="187"/>
    </row>
    <row r="1165" spans="1:6" x14ac:dyDescent="0.25">
      <c r="A1165" s="185">
        <v>3174430</v>
      </c>
      <c r="B1165" s="189">
        <v>9781443113182</v>
      </c>
      <c r="C1165" s="186" t="s">
        <v>159</v>
      </c>
      <c r="D1165" s="262">
        <v>1016</v>
      </c>
      <c r="E1165" s="208" t="str">
        <f>IF(VLOOKUP($B:$B,'F25 Warehouse Sale Product List'!$A:$F,6,FALSE)="","",VLOOKUP($B:$B,'F25 Warehouse Sale Product List'!$A:$F,6,FALSE))</f>
        <v/>
      </c>
      <c r="F1165" s="187"/>
    </row>
    <row r="1166" spans="1:6" x14ac:dyDescent="0.25">
      <c r="A1166" s="185">
        <v>51120131</v>
      </c>
      <c r="B1166" s="189">
        <v>9781338863543</v>
      </c>
      <c r="C1166" s="186" t="s">
        <v>145</v>
      </c>
      <c r="D1166" s="262">
        <v>1016</v>
      </c>
      <c r="E1166" s="208" t="str">
        <f>IF(VLOOKUP($B:$B,'F25 Warehouse Sale Product List'!$A:$F,6,FALSE)="","",VLOOKUP($B:$B,'F25 Warehouse Sale Product List'!$A:$F,6,FALSE))</f>
        <v/>
      </c>
      <c r="F1166" s="187"/>
    </row>
    <row r="1167" spans="1:6" x14ac:dyDescent="0.25">
      <c r="A1167" s="185">
        <v>33901672</v>
      </c>
      <c r="B1167" s="189">
        <v>9781443196642</v>
      </c>
      <c r="C1167" s="186" t="s">
        <v>146</v>
      </c>
      <c r="D1167" s="262">
        <v>1016</v>
      </c>
      <c r="E1167" s="208" t="str">
        <f>IF(VLOOKUP($B:$B,'F25 Warehouse Sale Product List'!$A:$F,6,FALSE)="","",VLOOKUP($B:$B,'F25 Warehouse Sale Product List'!$A:$F,6,FALSE))</f>
        <v/>
      </c>
      <c r="F1167" s="187"/>
    </row>
    <row r="1168" spans="1:6" x14ac:dyDescent="0.25">
      <c r="A1168" s="185">
        <v>22449203</v>
      </c>
      <c r="B1168" s="189">
        <v>9780736442930</v>
      </c>
      <c r="C1168" s="186" t="s">
        <v>170</v>
      </c>
      <c r="D1168" s="262">
        <v>1016</v>
      </c>
      <c r="E1168" s="208" t="str">
        <f>IF(VLOOKUP($B:$B,'F25 Warehouse Sale Product List'!$A:$F,6,FALSE)="","",VLOOKUP($B:$B,'F25 Warehouse Sale Product List'!$A:$F,6,FALSE))</f>
        <v/>
      </c>
      <c r="F1168" s="187"/>
    </row>
    <row r="1169" spans="1:6" x14ac:dyDescent="0.25">
      <c r="A1169" s="185">
        <v>21371817</v>
      </c>
      <c r="B1169" s="189">
        <v>9781338747027</v>
      </c>
      <c r="C1169" s="186" t="s">
        <v>84</v>
      </c>
      <c r="D1169" s="262">
        <v>1016</v>
      </c>
      <c r="E1169" s="208" t="str">
        <f>IF(VLOOKUP($B:$B,'F25 Warehouse Sale Product List'!$A:$F,6,FALSE)="","",VLOOKUP($B:$B,'F25 Warehouse Sale Product List'!$A:$F,6,FALSE))</f>
        <v/>
      </c>
      <c r="F1169" s="187"/>
    </row>
    <row r="1170" spans="1:6" x14ac:dyDescent="0.25">
      <c r="A1170" s="185">
        <v>50472950</v>
      </c>
      <c r="B1170" s="189">
        <v>9780735271852</v>
      </c>
      <c r="C1170" s="186" t="s">
        <v>124</v>
      </c>
      <c r="D1170" s="262">
        <v>1016</v>
      </c>
      <c r="E1170" s="208" t="str">
        <f>IF(VLOOKUP($B:$B,'F25 Warehouse Sale Product List'!$A:$F,6,FALSE)="","",VLOOKUP($B:$B,'F25 Warehouse Sale Product List'!$A:$F,6,FALSE))</f>
        <v/>
      </c>
      <c r="F1170" s="187"/>
    </row>
    <row r="1171" spans="1:6" x14ac:dyDescent="0.25">
      <c r="A1171" s="185">
        <v>3573971</v>
      </c>
      <c r="B1171" s="189">
        <v>9781338572322</v>
      </c>
      <c r="C1171" s="186" t="s">
        <v>85</v>
      </c>
      <c r="D1171" s="262">
        <v>1016</v>
      </c>
      <c r="E1171" s="208" t="str">
        <f>IF(VLOOKUP($B:$B,'F25 Warehouse Sale Product List'!$A:$F,6,FALSE)="","",VLOOKUP($B:$B,'F25 Warehouse Sale Product List'!$A:$F,6,FALSE))</f>
        <v/>
      </c>
      <c r="F1171" s="187"/>
    </row>
    <row r="1172" spans="1:6" x14ac:dyDescent="0.25">
      <c r="A1172" s="185">
        <v>27239178</v>
      </c>
      <c r="B1172" s="189">
        <v>9781454946861</v>
      </c>
      <c r="C1172" s="186" t="s">
        <v>573</v>
      </c>
      <c r="D1172" s="262">
        <v>1016</v>
      </c>
      <c r="E1172" s="208" t="str">
        <f>IF(VLOOKUP($B:$B,'F25 Warehouse Sale Product List'!$A:$F,6,FALSE)="","",VLOOKUP($B:$B,'F25 Warehouse Sale Product List'!$A:$F,6,FALSE))</f>
        <v/>
      </c>
      <c r="F1172" s="187"/>
    </row>
    <row r="1173" spans="1:6" x14ac:dyDescent="0.25">
      <c r="A1173" s="185">
        <v>26520492</v>
      </c>
      <c r="B1173" s="189">
        <v>9781665901819</v>
      </c>
      <c r="C1173" s="186" t="s">
        <v>325</v>
      </c>
      <c r="D1173" s="262">
        <v>1016</v>
      </c>
      <c r="E1173" s="208" t="str">
        <f>IF(VLOOKUP($B:$B,'F25 Warehouse Sale Product List'!$A:$F,6,FALSE)="","",VLOOKUP($B:$B,'F25 Warehouse Sale Product List'!$A:$F,6,FALSE))</f>
        <v/>
      </c>
      <c r="F1173" s="187"/>
    </row>
    <row r="1174" spans="1:6" x14ac:dyDescent="0.25">
      <c r="A1174" s="185">
        <v>81866576</v>
      </c>
      <c r="B1174" s="189">
        <v>9781338802702</v>
      </c>
      <c r="C1174" s="186" t="s">
        <v>87</v>
      </c>
      <c r="D1174" s="262">
        <v>1016</v>
      </c>
      <c r="E1174" s="208" t="str">
        <f>IF(VLOOKUP($B:$B,'F25 Warehouse Sale Product List'!$A:$F,6,FALSE)="","",VLOOKUP($B:$B,'F25 Warehouse Sale Product List'!$A:$F,6,FALSE))</f>
        <v/>
      </c>
      <c r="F1174" s="187"/>
    </row>
    <row r="1175" spans="1:6" x14ac:dyDescent="0.25">
      <c r="A1175" s="185">
        <v>39624758</v>
      </c>
      <c r="B1175" s="189">
        <v>9781338668322</v>
      </c>
      <c r="C1175" s="186" t="s">
        <v>193</v>
      </c>
      <c r="D1175" s="262">
        <v>1016</v>
      </c>
      <c r="E1175" s="208" t="str">
        <f>IF(VLOOKUP($B:$B,'F25 Warehouse Sale Product List'!$A:$F,6,FALSE)="","",VLOOKUP($B:$B,'F25 Warehouse Sale Product List'!$A:$F,6,FALSE))</f>
        <v/>
      </c>
      <c r="F1175" s="187"/>
    </row>
    <row r="1176" spans="1:6" x14ac:dyDescent="0.25">
      <c r="A1176" s="185">
        <v>65160738</v>
      </c>
      <c r="B1176" s="189">
        <v>9781338305890</v>
      </c>
      <c r="C1176" s="186" t="s">
        <v>90</v>
      </c>
      <c r="D1176" s="262">
        <v>1016</v>
      </c>
      <c r="E1176" s="208" t="str">
        <f>IF(VLOOKUP($B:$B,'F25 Warehouse Sale Product List'!$A:$F,6,FALSE)="","",VLOOKUP($B:$B,'F25 Warehouse Sale Product List'!$A:$F,6,FALSE))</f>
        <v/>
      </c>
      <c r="F1176" s="187"/>
    </row>
    <row r="1177" spans="1:6" x14ac:dyDescent="0.25">
      <c r="A1177" s="185">
        <v>3601300</v>
      </c>
      <c r="B1177" s="189">
        <v>9781683692577</v>
      </c>
      <c r="C1177" s="186" t="s">
        <v>186</v>
      </c>
      <c r="D1177" s="262">
        <v>1016</v>
      </c>
      <c r="E1177" s="208" t="str">
        <f>IF(VLOOKUP($B:$B,'F25 Warehouse Sale Product List'!$A:$F,6,FALSE)="","",VLOOKUP($B:$B,'F25 Warehouse Sale Product List'!$A:$F,6,FALSE))</f>
        <v/>
      </c>
      <c r="F1177" s="187"/>
    </row>
    <row r="1178" spans="1:6" x14ac:dyDescent="0.25">
      <c r="A1178" s="185">
        <v>67420008</v>
      </c>
      <c r="B1178" s="189">
        <v>9781338807578</v>
      </c>
      <c r="C1178" s="186" t="s">
        <v>52</v>
      </c>
      <c r="D1178" s="262">
        <v>1016</v>
      </c>
      <c r="E1178" s="208" t="str">
        <f>IF(VLOOKUP($B:$B,'F25 Warehouse Sale Product List'!$A:$F,6,FALSE)="","",VLOOKUP($B:$B,'F25 Warehouse Sale Product List'!$A:$F,6,FALSE))</f>
        <v/>
      </c>
      <c r="F1178" s="187"/>
    </row>
    <row r="1179" spans="1:6" x14ac:dyDescent="0.25">
      <c r="A1179" s="185">
        <v>73541708</v>
      </c>
      <c r="B1179" s="189">
        <v>9781443191319</v>
      </c>
      <c r="C1179" s="186" t="s">
        <v>719</v>
      </c>
      <c r="D1179" s="262">
        <v>1016</v>
      </c>
      <c r="E1179" s="208" t="str">
        <f>IF(VLOOKUP($B:$B,'F25 Warehouse Sale Product List'!$A:$F,6,FALSE)="","",VLOOKUP($B:$B,'F25 Warehouse Sale Product List'!$A:$F,6,FALSE))</f>
        <v/>
      </c>
      <c r="F1179" s="187"/>
    </row>
    <row r="1180" spans="1:6" x14ac:dyDescent="0.25">
      <c r="A1180" s="185">
        <v>3564053</v>
      </c>
      <c r="B1180" s="189">
        <v>9781443182614</v>
      </c>
      <c r="C1180" s="186" t="s">
        <v>189</v>
      </c>
      <c r="D1180" s="262">
        <v>1016</v>
      </c>
      <c r="E1180" s="208" t="str">
        <f>IF(VLOOKUP($B:$B,'F25 Warehouse Sale Product List'!$A:$F,6,FALSE)="","",VLOOKUP($B:$B,'F25 Warehouse Sale Product List'!$A:$F,6,FALSE))</f>
        <v/>
      </c>
      <c r="F1180" s="187"/>
    </row>
    <row r="1181" spans="1:6" x14ac:dyDescent="0.25">
      <c r="A1181" s="185">
        <v>42018139</v>
      </c>
      <c r="B1181" s="189">
        <v>9781338736595</v>
      </c>
      <c r="C1181" s="186" t="s">
        <v>1236</v>
      </c>
      <c r="D1181" s="262">
        <v>1016</v>
      </c>
      <c r="E1181" s="208" t="str">
        <f>IF(VLOOKUP($B:$B,'F25 Warehouse Sale Product List'!$A:$F,6,FALSE)="","",VLOOKUP($B:$B,'F25 Warehouse Sale Product List'!$A:$F,6,FALSE))</f>
        <v/>
      </c>
      <c r="F1181" s="187"/>
    </row>
    <row r="1182" spans="1:6" x14ac:dyDescent="0.25">
      <c r="A1182" s="185">
        <v>3484300</v>
      </c>
      <c r="B1182" s="189">
        <v>9781338323214</v>
      </c>
      <c r="C1182" s="186" t="s">
        <v>196</v>
      </c>
      <c r="D1182" s="262">
        <v>1016</v>
      </c>
      <c r="E1182" s="208" t="str">
        <f>IF(VLOOKUP($B:$B,'F25 Warehouse Sale Product List'!$A:$F,6,FALSE)="","",VLOOKUP($B:$B,'F25 Warehouse Sale Product List'!$A:$F,6,FALSE))</f>
        <v/>
      </c>
      <c r="F1182" s="187"/>
    </row>
    <row r="1183" spans="1:6" x14ac:dyDescent="0.25">
      <c r="A1183" s="185">
        <v>3558973</v>
      </c>
      <c r="B1183" s="189">
        <v>9781338300673</v>
      </c>
      <c r="C1183" s="186" t="s">
        <v>202</v>
      </c>
      <c r="D1183" s="262">
        <v>1016</v>
      </c>
      <c r="E1183" s="208" t="str">
        <f>IF(VLOOKUP($B:$B,'F25 Warehouse Sale Product List'!$A:$F,6,FALSE)="","",VLOOKUP($B:$B,'F25 Warehouse Sale Product List'!$A:$F,6,FALSE))</f>
        <v/>
      </c>
      <c r="F1183" s="187"/>
    </row>
    <row r="1184" spans="1:6" x14ac:dyDescent="0.25">
      <c r="A1184" s="185">
        <v>3601649</v>
      </c>
      <c r="B1184" s="189">
        <v>9781338712766</v>
      </c>
      <c r="C1184" s="186" t="s">
        <v>213</v>
      </c>
      <c r="D1184" s="262">
        <v>1016</v>
      </c>
      <c r="E1184" s="208" t="str">
        <f>IF(VLOOKUP($B:$B,'F25 Warehouse Sale Product List'!$A:$F,6,FALSE)="","",VLOOKUP($B:$B,'F25 Warehouse Sale Product List'!$A:$F,6,FALSE))</f>
        <v/>
      </c>
      <c r="F1184" s="187"/>
    </row>
    <row r="1185" spans="1:6" x14ac:dyDescent="0.25">
      <c r="A1185" s="185">
        <v>41982453</v>
      </c>
      <c r="B1185" s="189">
        <v>9781338680638</v>
      </c>
      <c r="C1185" s="186" t="s">
        <v>216</v>
      </c>
      <c r="D1185" s="262">
        <v>1016</v>
      </c>
      <c r="E1185" s="208" t="str">
        <f>IF(VLOOKUP($B:$B,'F25 Warehouse Sale Product List'!$A:$F,6,FALSE)="","",VLOOKUP($B:$B,'F25 Warehouse Sale Product List'!$A:$F,6,FALSE))</f>
        <v/>
      </c>
      <c r="F1185" s="187"/>
    </row>
    <row r="1186" spans="1:6" x14ac:dyDescent="0.25">
      <c r="A1186" s="185">
        <v>3606582</v>
      </c>
      <c r="B1186" s="189">
        <v>9781338568905</v>
      </c>
      <c r="C1186" s="186" t="s">
        <v>350</v>
      </c>
      <c r="D1186" s="262">
        <v>1016</v>
      </c>
      <c r="E1186" s="208" t="str">
        <f>IF(VLOOKUP($B:$B,'F25 Warehouse Sale Product List'!$A:$F,6,FALSE)="","",VLOOKUP($B:$B,'F25 Warehouse Sale Product List'!$A:$F,6,FALSE))</f>
        <v/>
      </c>
      <c r="F1186" s="187"/>
    </row>
    <row r="1187" spans="1:6" x14ac:dyDescent="0.25">
      <c r="A1187" s="185">
        <v>43625528</v>
      </c>
      <c r="B1187" s="189">
        <v>9781338803181</v>
      </c>
      <c r="C1187" s="186" t="s">
        <v>225</v>
      </c>
      <c r="D1187" s="262">
        <v>1016</v>
      </c>
      <c r="E1187" s="208" t="str">
        <f>IF(VLOOKUP($B:$B,'F25 Warehouse Sale Product List'!$A:$F,6,FALSE)="","",VLOOKUP($B:$B,'F25 Warehouse Sale Product List'!$A:$F,6,FALSE))</f>
        <v/>
      </c>
      <c r="F1187" s="187"/>
    </row>
    <row r="1188" spans="1:6" x14ac:dyDescent="0.25">
      <c r="A1188" s="185">
        <v>29056767</v>
      </c>
      <c r="B1188" s="189">
        <v>9781338861440</v>
      </c>
      <c r="C1188" s="186" t="s">
        <v>351</v>
      </c>
      <c r="D1188" s="262">
        <v>1016</v>
      </c>
      <c r="E1188" s="208" t="str">
        <f>IF(VLOOKUP($B:$B,'F25 Warehouse Sale Product List'!$A:$F,6,FALSE)="","",VLOOKUP($B:$B,'F25 Warehouse Sale Product List'!$A:$F,6,FALSE))</f>
        <v/>
      </c>
      <c r="F1188" s="187"/>
    </row>
    <row r="1189" spans="1:6" x14ac:dyDescent="0.25">
      <c r="A1189" s="185">
        <v>3482255</v>
      </c>
      <c r="B1189" s="189">
        <v>9781419744211</v>
      </c>
      <c r="C1189" s="186" t="s">
        <v>42</v>
      </c>
      <c r="D1189" s="262">
        <v>1016</v>
      </c>
      <c r="E1189" s="208" t="str">
        <f>IF(VLOOKUP($B:$B,'F25 Warehouse Sale Product List'!$A:$F,6,FALSE)="","",VLOOKUP($B:$B,'F25 Warehouse Sale Product List'!$A:$F,6,FALSE))</f>
        <v/>
      </c>
      <c r="F1189" s="187"/>
    </row>
    <row r="1190" spans="1:6" x14ac:dyDescent="0.25">
      <c r="A1190" s="185">
        <v>3308237</v>
      </c>
      <c r="B1190" s="189">
        <v>9781443163835</v>
      </c>
      <c r="C1190" s="186" t="s">
        <v>94</v>
      </c>
      <c r="D1190" s="262">
        <v>1016</v>
      </c>
      <c r="E1190" s="208" t="str">
        <f>IF(VLOOKUP($B:$B,'F25 Warehouse Sale Product List'!$A:$F,6,FALSE)="","",VLOOKUP($B:$B,'F25 Warehouse Sale Product List'!$A:$F,6,FALSE))</f>
        <v/>
      </c>
      <c r="F1190" s="187"/>
    </row>
    <row r="1191" spans="1:6" x14ac:dyDescent="0.25">
      <c r="A1191" s="185">
        <v>24435537</v>
      </c>
      <c r="B1191" s="189">
        <v>9781443189040</v>
      </c>
      <c r="C1191" s="186" t="s">
        <v>96</v>
      </c>
      <c r="D1191" s="262">
        <v>1016</v>
      </c>
      <c r="E1191" s="208" t="str">
        <f>IF(VLOOKUP($B:$B,'F25 Warehouse Sale Product List'!$A:$F,6,FALSE)="","",VLOOKUP($B:$B,'F25 Warehouse Sale Product List'!$A:$F,6,FALSE))</f>
        <v/>
      </c>
      <c r="F1191" s="187"/>
    </row>
    <row r="1192" spans="1:6" x14ac:dyDescent="0.25">
      <c r="A1192" s="185">
        <v>2648311</v>
      </c>
      <c r="B1192" s="189">
        <v>9781443133432</v>
      </c>
      <c r="C1192" s="186" t="s">
        <v>98</v>
      </c>
      <c r="D1192" s="262">
        <v>1016</v>
      </c>
      <c r="E1192" s="208" t="str">
        <f>IF(VLOOKUP($B:$B,'F25 Warehouse Sale Product List'!$A:$F,6,FALSE)="","",VLOOKUP($B:$B,'F25 Warehouse Sale Product List'!$A:$F,6,FALSE))</f>
        <v/>
      </c>
      <c r="F1192" s="187"/>
    </row>
    <row r="1193" spans="1:6" x14ac:dyDescent="0.25">
      <c r="A1193" s="185">
        <v>48616881</v>
      </c>
      <c r="B1193" s="189">
        <v>9781338730302</v>
      </c>
      <c r="C1193" s="186" t="s">
        <v>99</v>
      </c>
      <c r="D1193" s="262">
        <v>1016</v>
      </c>
      <c r="E1193" s="208" t="str">
        <f>IF(VLOOKUP($B:$B,'F25 Warehouse Sale Product List'!$A:$F,6,FALSE)="","",VLOOKUP($B:$B,'F25 Warehouse Sale Product List'!$A:$F,6,FALSE))</f>
        <v/>
      </c>
      <c r="F1193" s="187"/>
    </row>
    <row r="1194" spans="1:6" x14ac:dyDescent="0.25">
      <c r="A1194" s="185">
        <v>3607233</v>
      </c>
      <c r="B1194" s="189">
        <v>9781338691085</v>
      </c>
      <c r="C1194" s="186" t="s">
        <v>45</v>
      </c>
      <c r="D1194" s="262">
        <v>1016</v>
      </c>
      <c r="E1194" s="208" t="str">
        <f>IF(VLOOKUP($B:$B,'F25 Warehouse Sale Product List'!$A:$F,6,FALSE)="","",VLOOKUP($B:$B,'F25 Warehouse Sale Product List'!$A:$F,6,FALSE))</f>
        <v/>
      </c>
      <c r="F1194" s="187"/>
    </row>
    <row r="1195" spans="1:6" x14ac:dyDescent="0.25">
      <c r="A1195" s="185">
        <v>3567065</v>
      </c>
      <c r="B1195" s="189">
        <v>9781338608946</v>
      </c>
      <c r="C1195" s="186" t="s">
        <v>48</v>
      </c>
      <c r="D1195" s="262">
        <v>1016</v>
      </c>
      <c r="E1195" s="208" t="str">
        <f>IF(VLOOKUP($B:$B,'F25 Warehouse Sale Product List'!$A:$F,6,FALSE)="","",VLOOKUP($B:$B,'F25 Warehouse Sale Product List'!$A:$F,6,FALSE))</f>
        <v/>
      </c>
      <c r="F1195" s="187"/>
    </row>
    <row r="1196" spans="1:6" x14ac:dyDescent="0.25">
      <c r="A1196" s="185">
        <v>3592418</v>
      </c>
      <c r="B1196" s="189">
        <v>9781443182805</v>
      </c>
      <c r="C1196" s="186" t="s">
        <v>53</v>
      </c>
      <c r="D1196" s="262">
        <v>1016</v>
      </c>
      <c r="E1196" s="208" t="str">
        <f>IF(VLOOKUP($B:$B,'F25 Warehouse Sale Product List'!$A:$F,6,FALSE)="","",VLOOKUP($B:$B,'F25 Warehouse Sale Product List'!$A:$F,6,FALSE))</f>
        <v/>
      </c>
      <c r="F1196" s="187"/>
    </row>
    <row r="1197" spans="1:6" x14ac:dyDescent="0.25">
      <c r="A1197" s="185">
        <v>3597434</v>
      </c>
      <c r="B1197" s="189">
        <v>9781338789232</v>
      </c>
      <c r="C1197" s="186" t="s">
        <v>126</v>
      </c>
      <c r="D1197" s="262">
        <v>1016</v>
      </c>
      <c r="E1197" s="208" t="str">
        <f>IF(VLOOKUP($B:$B,'F25 Warehouse Sale Product List'!$A:$F,6,FALSE)="","",VLOOKUP($B:$B,'F25 Warehouse Sale Product List'!$A:$F,6,FALSE))</f>
        <v/>
      </c>
      <c r="F1197" s="187"/>
    </row>
    <row r="1198" spans="1:6" x14ac:dyDescent="0.25">
      <c r="A1198" s="185">
        <v>37737491</v>
      </c>
      <c r="B1198" s="189">
        <v>9781338503296</v>
      </c>
      <c r="C1198" s="186" t="s">
        <v>102</v>
      </c>
      <c r="D1198" s="262">
        <v>1016</v>
      </c>
      <c r="E1198" s="208" t="str">
        <f>IF(VLOOKUP($B:$B,'F25 Warehouse Sale Product List'!$A:$F,6,FALSE)="","",VLOOKUP($B:$B,'F25 Warehouse Sale Product List'!$A:$F,6,FALSE))</f>
        <v/>
      </c>
      <c r="F1198" s="187"/>
    </row>
  </sheetData>
  <autoFilter ref="A6:F1198" xr:uid="{00000000-0009-0000-0000-000001000000}"/>
  <sortState xmlns:xlrd2="http://schemas.microsoft.com/office/spreadsheetml/2017/richdata2" ref="A6:F833">
    <sortCondition ref="D6:D833"/>
    <sortCondition ref="C6:C833"/>
  </sortState>
  <mergeCells count="5">
    <mergeCell ref="A1:B1"/>
    <mergeCell ref="A2:B2"/>
    <mergeCell ref="E2:F2"/>
    <mergeCell ref="A3:B3"/>
    <mergeCell ref="D1:F1"/>
  </mergeCells>
  <phoneticPr fontId="18" type="noConversion"/>
  <conditionalFormatting sqref="A1:A1048576">
    <cfRule type="duplicateValues" dxfId="4" priority="14"/>
  </conditionalFormatting>
  <conditionalFormatting sqref="B981:B1198">
    <cfRule type="duplicateValues" dxfId="3" priority="135"/>
    <cfRule type="duplicateValues" dxfId="2" priority="136"/>
  </conditionalFormatting>
  <conditionalFormatting sqref="B9:B980">
    <cfRule type="duplicateValues" dxfId="1" priority="145"/>
    <cfRule type="duplicateValues" dxfId="0" priority="146"/>
  </conditionalFormatting>
  <pageMargins left="0.23622047244094499" right="0.23622047244094499" top="0.74803149606299202" bottom="0.55118110236220497" header="0.31496062992126" footer="0.31496062992126"/>
  <pageSetup scale="93" orientation="portrait" r:id="rId1"/>
  <headerFooter>
    <oddHeader>&amp;C&amp;"-,Bold"&amp;22PICK SHEET</oddHead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H49"/>
  <sheetViews>
    <sheetView view="pageLayout" topLeftCell="A2" zoomScale="97" zoomScaleNormal="100" zoomScalePageLayoutView="97" workbookViewId="0">
      <selection activeCell="C39" sqref="C39"/>
    </sheetView>
  </sheetViews>
  <sheetFormatPr defaultRowHeight="12.75" x14ac:dyDescent="0.2"/>
  <cols>
    <col min="1" max="1" width="12.28515625" style="18" customWidth="1"/>
    <col min="2" max="2" width="29.7109375" style="18" customWidth="1"/>
    <col min="3" max="3" width="9.140625" style="18" customWidth="1"/>
    <col min="4" max="4" width="11" style="18" customWidth="1"/>
    <col min="5" max="5" width="10.7109375" style="18" customWidth="1"/>
    <col min="6" max="6" width="15.5703125" style="18" customWidth="1"/>
    <col min="7" max="7" width="9.140625" style="18" customWidth="1"/>
    <col min="8" max="8" width="19.42578125" style="18" customWidth="1"/>
    <col min="9" max="20" width="9.140625" style="18" customWidth="1"/>
    <col min="21" max="256" width="9.28515625" style="18"/>
    <col min="257" max="257" width="12.28515625" style="18" customWidth="1"/>
    <col min="258" max="258" width="29.7109375" style="18" customWidth="1"/>
    <col min="259" max="259" width="9.140625" style="18" customWidth="1"/>
    <col min="260" max="260" width="11" style="18" customWidth="1"/>
    <col min="261" max="261" width="10.7109375" style="18" customWidth="1"/>
    <col min="262" max="262" width="16" style="18" customWidth="1"/>
    <col min="263" max="276" width="9.140625" style="18" customWidth="1"/>
    <col min="277" max="512" width="9.28515625" style="18"/>
    <col min="513" max="513" width="12.28515625" style="18" customWidth="1"/>
    <col min="514" max="514" width="29.7109375" style="18" customWidth="1"/>
    <col min="515" max="515" width="9.140625" style="18" customWidth="1"/>
    <col min="516" max="516" width="11" style="18" customWidth="1"/>
    <col min="517" max="517" width="10.7109375" style="18" customWidth="1"/>
    <col min="518" max="518" width="16" style="18" customWidth="1"/>
    <col min="519" max="532" width="9.140625" style="18" customWidth="1"/>
    <col min="533" max="768" width="9.28515625" style="18"/>
    <col min="769" max="769" width="12.28515625" style="18" customWidth="1"/>
    <col min="770" max="770" width="29.7109375" style="18" customWidth="1"/>
    <col min="771" max="771" width="9.140625" style="18" customWidth="1"/>
    <col min="772" max="772" width="11" style="18" customWidth="1"/>
    <col min="773" max="773" width="10.7109375" style="18" customWidth="1"/>
    <col min="774" max="774" width="16" style="18" customWidth="1"/>
    <col min="775" max="788" width="9.140625" style="18" customWidth="1"/>
    <col min="789" max="1024" width="9.28515625" style="18"/>
    <col min="1025" max="1025" width="12.28515625" style="18" customWidth="1"/>
    <col min="1026" max="1026" width="29.7109375" style="18" customWidth="1"/>
    <col min="1027" max="1027" width="9.140625" style="18" customWidth="1"/>
    <col min="1028" max="1028" width="11" style="18" customWidth="1"/>
    <col min="1029" max="1029" width="10.7109375" style="18" customWidth="1"/>
    <col min="1030" max="1030" width="16" style="18" customWidth="1"/>
    <col min="1031" max="1044" width="9.140625" style="18" customWidth="1"/>
    <col min="1045" max="1280" width="9.28515625" style="18"/>
    <col min="1281" max="1281" width="12.28515625" style="18" customWidth="1"/>
    <col min="1282" max="1282" width="29.7109375" style="18" customWidth="1"/>
    <col min="1283" max="1283" width="9.140625" style="18" customWidth="1"/>
    <col min="1284" max="1284" width="11" style="18" customWidth="1"/>
    <col min="1285" max="1285" width="10.7109375" style="18" customWidth="1"/>
    <col min="1286" max="1286" width="16" style="18" customWidth="1"/>
    <col min="1287" max="1300" width="9.140625" style="18" customWidth="1"/>
    <col min="1301" max="1536" width="9.28515625" style="18"/>
    <col min="1537" max="1537" width="12.28515625" style="18" customWidth="1"/>
    <col min="1538" max="1538" width="29.7109375" style="18" customWidth="1"/>
    <col min="1539" max="1539" width="9.140625" style="18" customWidth="1"/>
    <col min="1540" max="1540" width="11" style="18" customWidth="1"/>
    <col min="1541" max="1541" width="10.7109375" style="18" customWidth="1"/>
    <col min="1542" max="1542" width="16" style="18" customWidth="1"/>
    <col min="1543" max="1556" width="9.140625" style="18" customWidth="1"/>
    <col min="1557" max="1792" width="9.28515625" style="18"/>
    <col min="1793" max="1793" width="12.28515625" style="18" customWidth="1"/>
    <col min="1794" max="1794" width="29.7109375" style="18" customWidth="1"/>
    <col min="1795" max="1795" width="9.140625" style="18" customWidth="1"/>
    <col min="1796" max="1796" width="11" style="18" customWidth="1"/>
    <col min="1797" max="1797" width="10.7109375" style="18" customWidth="1"/>
    <col min="1798" max="1798" width="16" style="18" customWidth="1"/>
    <col min="1799" max="1812" width="9.140625" style="18" customWidth="1"/>
    <col min="1813" max="2048" width="9.28515625" style="18"/>
    <col min="2049" max="2049" width="12.28515625" style="18" customWidth="1"/>
    <col min="2050" max="2050" width="29.7109375" style="18" customWidth="1"/>
    <col min="2051" max="2051" width="9.140625" style="18" customWidth="1"/>
    <col min="2052" max="2052" width="11" style="18" customWidth="1"/>
    <col min="2053" max="2053" width="10.7109375" style="18" customWidth="1"/>
    <col min="2054" max="2054" width="16" style="18" customWidth="1"/>
    <col min="2055" max="2068" width="9.140625" style="18" customWidth="1"/>
    <col min="2069" max="2304" width="9.28515625" style="18"/>
    <col min="2305" max="2305" width="12.28515625" style="18" customWidth="1"/>
    <col min="2306" max="2306" width="29.7109375" style="18" customWidth="1"/>
    <col min="2307" max="2307" width="9.140625" style="18" customWidth="1"/>
    <col min="2308" max="2308" width="11" style="18" customWidth="1"/>
    <col min="2309" max="2309" width="10.7109375" style="18" customWidth="1"/>
    <col min="2310" max="2310" width="16" style="18" customWidth="1"/>
    <col min="2311" max="2324" width="9.140625" style="18" customWidth="1"/>
    <col min="2325" max="2560" width="9.28515625" style="18"/>
    <col min="2561" max="2561" width="12.28515625" style="18" customWidth="1"/>
    <col min="2562" max="2562" width="29.7109375" style="18" customWidth="1"/>
    <col min="2563" max="2563" width="9.140625" style="18" customWidth="1"/>
    <col min="2564" max="2564" width="11" style="18" customWidth="1"/>
    <col min="2565" max="2565" width="10.7109375" style="18" customWidth="1"/>
    <col min="2566" max="2566" width="16" style="18" customWidth="1"/>
    <col min="2567" max="2580" width="9.140625" style="18" customWidth="1"/>
    <col min="2581" max="2816" width="9.28515625" style="18"/>
    <col min="2817" max="2817" width="12.28515625" style="18" customWidth="1"/>
    <col min="2818" max="2818" width="29.7109375" style="18" customWidth="1"/>
    <col min="2819" max="2819" width="9.140625" style="18" customWidth="1"/>
    <col min="2820" max="2820" width="11" style="18" customWidth="1"/>
    <col min="2821" max="2821" width="10.7109375" style="18" customWidth="1"/>
    <col min="2822" max="2822" width="16" style="18" customWidth="1"/>
    <col min="2823" max="2836" width="9.140625" style="18" customWidth="1"/>
    <col min="2837" max="3072" width="9.28515625" style="18"/>
    <col min="3073" max="3073" width="12.28515625" style="18" customWidth="1"/>
    <col min="3074" max="3074" width="29.7109375" style="18" customWidth="1"/>
    <col min="3075" max="3075" width="9.140625" style="18" customWidth="1"/>
    <col min="3076" max="3076" width="11" style="18" customWidth="1"/>
    <col min="3077" max="3077" width="10.7109375" style="18" customWidth="1"/>
    <col min="3078" max="3078" width="16" style="18" customWidth="1"/>
    <col min="3079" max="3092" width="9.140625" style="18" customWidth="1"/>
    <col min="3093" max="3328" width="9.28515625" style="18"/>
    <col min="3329" max="3329" width="12.28515625" style="18" customWidth="1"/>
    <col min="3330" max="3330" width="29.7109375" style="18" customWidth="1"/>
    <col min="3331" max="3331" width="9.140625" style="18" customWidth="1"/>
    <col min="3332" max="3332" width="11" style="18" customWidth="1"/>
    <col min="3333" max="3333" width="10.7109375" style="18" customWidth="1"/>
    <col min="3334" max="3334" width="16" style="18" customWidth="1"/>
    <col min="3335" max="3348" width="9.140625" style="18" customWidth="1"/>
    <col min="3349" max="3584" width="9.28515625" style="18"/>
    <col min="3585" max="3585" width="12.28515625" style="18" customWidth="1"/>
    <col min="3586" max="3586" width="29.7109375" style="18" customWidth="1"/>
    <col min="3587" max="3587" width="9.140625" style="18" customWidth="1"/>
    <col min="3588" max="3588" width="11" style="18" customWidth="1"/>
    <col min="3589" max="3589" width="10.7109375" style="18" customWidth="1"/>
    <col min="3590" max="3590" width="16" style="18" customWidth="1"/>
    <col min="3591" max="3604" width="9.140625" style="18" customWidth="1"/>
    <col min="3605" max="3840" width="9.28515625" style="18"/>
    <col min="3841" max="3841" width="12.28515625" style="18" customWidth="1"/>
    <col min="3842" max="3842" width="29.7109375" style="18" customWidth="1"/>
    <col min="3843" max="3843" width="9.140625" style="18" customWidth="1"/>
    <col min="3844" max="3844" width="11" style="18" customWidth="1"/>
    <col min="3845" max="3845" width="10.7109375" style="18" customWidth="1"/>
    <col min="3846" max="3846" width="16" style="18" customWidth="1"/>
    <col min="3847" max="3860" width="9.140625" style="18" customWidth="1"/>
    <col min="3861" max="4096" width="9.28515625" style="18"/>
    <col min="4097" max="4097" width="12.28515625" style="18" customWidth="1"/>
    <col min="4098" max="4098" width="29.7109375" style="18" customWidth="1"/>
    <col min="4099" max="4099" width="9.140625" style="18" customWidth="1"/>
    <col min="4100" max="4100" width="11" style="18" customWidth="1"/>
    <col min="4101" max="4101" width="10.7109375" style="18" customWidth="1"/>
    <col min="4102" max="4102" width="16" style="18" customWidth="1"/>
    <col min="4103" max="4116" width="9.140625" style="18" customWidth="1"/>
    <col min="4117" max="4352" width="9.28515625" style="18"/>
    <col min="4353" max="4353" width="12.28515625" style="18" customWidth="1"/>
    <col min="4354" max="4354" width="29.7109375" style="18" customWidth="1"/>
    <col min="4355" max="4355" width="9.140625" style="18" customWidth="1"/>
    <col min="4356" max="4356" width="11" style="18" customWidth="1"/>
    <col min="4357" max="4357" width="10.7109375" style="18" customWidth="1"/>
    <col min="4358" max="4358" width="16" style="18" customWidth="1"/>
    <col min="4359" max="4372" width="9.140625" style="18" customWidth="1"/>
    <col min="4373" max="4608" width="9.28515625" style="18"/>
    <col min="4609" max="4609" width="12.28515625" style="18" customWidth="1"/>
    <col min="4610" max="4610" width="29.7109375" style="18" customWidth="1"/>
    <col min="4611" max="4611" width="9.140625" style="18" customWidth="1"/>
    <col min="4612" max="4612" width="11" style="18" customWidth="1"/>
    <col min="4613" max="4613" width="10.7109375" style="18" customWidth="1"/>
    <col min="4614" max="4614" width="16" style="18" customWidth="1"/>
    <col min="4615" max="4628" width="9.140625" style="18" customWidth="1"/>
    <col min="4629" max="4864" width="9.28515625" style="18"/>
    <col min="4865" max="4865" width="12.28515625" style="18" customWidth="1"/>
    <col min="4866" max="4866" width="29.7109375" style="18" customWidth="1"/>
    <col min="4867" max="4867" width="9.140625" style="18" customWidth="1"/>
    <col min="4868" max="4868" width="11" style="18" customWidth="1"/>
    <col min="4869" max="4869" width="10.7109375" style="18" customWidth="1"/>
    <col min="4870" max="4870" width="16" style="18" customWidth="1"/>
    <col min="4871" max="4884" width="9.140625" style="18" customWidth="1"/>
    <col min="4885" max="5120" width="9.28515625" style="18"/>
    <col min="5121" max="5121" width="12.28515625" style="18" customWidth="1"/>
    <col min="5122" max="5122" width="29.7109375" style="18" customWidth="1"/>
    <col min="5123" max="5123" width="9.140625" style="18" customWidth="1"/>
    <col min="5124" max="5124" width="11" style="18" customWidth="1"/>
    <col min="5125" max="5125" width="10.7109375" style="18" customWidth="1"/>
    <col min="5126" max="5126" width="16" style="18" customWidth="1"/>
    <col min="5127" max="5140" width="9.140625" style="18" customWidth="1"/>
    <col min="5141" max="5376" width="9.28515625" style="18"/>
    <col min="5377" max="5377" width="12.28515625" style="18" customWidth="1"/>
    <col min="5378" max="5378" width="29.7109375" style="18" customWidth="1"/>
    <col min="5379" max="5379" width="9.140625" style="18" customWidth="1"/>
    <col min="5380" max="5380" width="11" style="18" customWidth="1"/>
    <col min="5381" max="5381" width="10.7109375" style="18" customWidth="1"/>
    <col min="5382" max="5382" width="16" style="18" customWidth="1"/>
    <col min="5383" max="5396" width="9.140625" style="18" customWidth="1"/>
    <col min="5397" max="5632" width="9.28515625" style="18"/>
    <col min="5633" max="5633" width="12.28515625" style="18" customWidth="1"/>
    <col min="5634" max="5634" width="29.7109375" style="18" customWidth="1"/>
    <col min="5635" max="5635" width="9.140625" style="18" customWidth="1"/>
    <col min="5636" max="5636" width="11" style="18" customWidth="1"/>
    <col min="5637" max="5637" width="10.7109375" style="18" customWidth="1"/>
    <col min="5638" max="5638" width="16" style="18" customWidth="1"/>
    <col min="5639" max="5652" width="9.140625" style="18" customWidth="1"/>
    <col min="5653" max="5888" width="9.28515625" style="18"/>
    <col min="5889" max="5889" width="12.28515625" style="18" customWidth="1"/>
    <col min="5890" max="5890" width="29.7109375" style="18" customWidth="1"/>
    <col min="5891" max="5891" width="9.140625" style="18" customWidth="1"/>
    <col min="5892" max="5892" width="11" style="18" customWidth="1"/>
    <col min="5893" max="5893" width="10.7109375" style="18" customWidth="1"/>
    <col min="5894" max="5894" width="16" style="18" customWidth="1"/>
    <col min="5895" max="5908" width="9.140625" style="18" customWidth="1"/>
    <col min="5909" max="6144" width="9.28515625" style="18"/>
    <col min="6145" max="6145" width="12.28515625" style="18" customWidth="1"/>
    <col min="6146" max="6146" width="29.7109375" style="18" customWidth="1"/>
    <col min="6147" max="6147" width="9.140625" style="18" customWidth="1"/>
    <col min="6148" max="6148" width="11" style="18" customWidth="1"/>
    <col min="6149" max="6149" width="10.7109375" style="18" customWidth="1"/>
    <col min="6150" max="6150" width="16" style="18" customWidth="1"/>
    <col min="6151" max="6164" width="9.140625" style="18" customWidth="1"/>
    <col min="6165" max="6400" width="9.28515625" style="18"/>
    <col min="6401" max="6401" width="12.28515625" style="18" customWidth="1"/>
    <col min="6402" max="6402" width="29.7109375" style="18" customWidth="1"/>
    <col min="6403" max="6403" width="9.140625" style="18" customWidth="1"/>
    <col min="6404" max="6404" width="11" style="18" customWidth="1"/>
    <col min="6405" max="6405" width="10.7109375" style="18" customWidth="1"/>
    <col min="6406" max="6406" width="16" style="18" customWidth="1"/>
    <col min="6407" max="6420" width="9.140625" style="18" customWidth="1"/>
    <col min="6421" max="6656" width="9.28515625" style="18"/>
    <col min="6657" max="6657" width="12.28515625" style="18" customWidth="1"/>
    <col min="6658" max="6658" width="29.7109375" style="18" customWidth="1"/>
    <col min="6659" max="6659" width="9.140625" style="18" customWidth="1"/>
    <col min="6660" max="6660" width="11" style="18" customWidth="1"/>
    <col min="6661" max="6661" width="10.7109375" style="18" customWidth="1"/>
    <col min="6662" max="6662" width="16" style="18" customWidth="1"/>
    <col min="6663" max="6676" width="9.140625" style="18" customWidth="1"/>
    <col min="6677" max="6912" width="9.28515625" style="18"/>
    <col min="6913" max="6913" width="12.28515625" style="18" customWidth="1"/>
    <col min="6914" max="6914" width="29.7109375" style="18" customWidth="1"/>
    <col min="6915" max="6915" width="9.140625" style="18" customWidth="1"/>
    <col min="6916" max="6916" width="11" style="18" customWidth="1"/>
    <col min="6917" max="6917" width="10.7109375" style="18" customWidth="1"/>
    <col min="6918" max="6918" width="16" style="18" customWidth="1"/>
    <col min="6919" max="6932" width="9.140625" style="18" customWidth="1"/>
    <col min="6933" max="7168" width="9.28515625" style="18"/>
    <col min="7169" max="7169" width="12.28515625" style="18" customWidth="1"/>
    <col min="7170" max="7170" width="29.7109375" style="18" customWidth="1"/>
    <col min="7171" max="7171" width="9.140625" style="18" customWidth="1"/>
    <col min="7172" max="7172" width="11" style="18" customWidth="1"/>
    <col min="7173" max="7173" width="10.7109375" style="18" customWidth="1"/>
    <col min="7174" max="7174" width="16" style="18" customWidth="1"/>
    <col min="7175" max="7188" width="9.140625" style="18" customWidth="1"/>
    <col min="7189" max="7424" width="9.28515625" style="18"/>
    <col min="7425" max="7425" width="12.28515625" style="18" customWidth="1"/>
    <col min="7426" max="7426" width="29.7109375" style="18" customWidth="1"/>
    <col min="7427" max="7427" width="9.140625" style="18" customWidth="1"/>
    <col min="7428" max="7428" width="11" style="18" customWidth="1"/>
    <col min="7429" max="7429" width="10.7109375" style="18" customWidth="1"/>
    <col min="7430" max="7430" width="16" style="18" customWidth="1"/>
    <col min="7431" max="7444" width="9.140625" style="18" customWidth="1"/>
    <col min="7445" max="7680" width="9.28515625" style="18"/>
    <col min="7681" max="7681" width="12.28515625" style="18" customWidth="1"/>
    <col min="7682" max="7682" width="29.7109375" style="18" customWidth="1"/>
    <col min="7683" max="7683" width="9.140625" style="18" customWidth="1"/>
    <col min="7684" max="7684" width="11" style="18" customWidth="1"/>
    <col min="7685" max="7685" width="10.7109375" style="18" customWidth="1"/>
    <col min="7686" max="7686" width="16" style="18" customWidth="1"/>
    <col min="7687" max="7700" width="9.140625" style="18" customWidth="1"/>
    <col min="7701" max="7936" width="9.28515625" style="18"/>
    <col min="7937" max="7937" width="12.28515625" style="18" customWidth="1"/>
    <col min="7938" max="7938" width="29.7109375" style="18" customWidth="1"/>
    <col min="7939" max="7939" width="9.140625" style="18" customWidth="1"/>
    <col min="7940" max="7940" width="11" style="18" customWidth="1"/>
    <col min="7941" max="7941" width="10.7109375" style="18" customWidth="1"/>
    <col min="7942" max="7942" width="16" style="18" customWidth="1"/>
    <col min="7943" max="7956" width="9.140625" style="18" customWidth="1"/>
    <col min="7957" max="8192" width="9.28515625" style="18"/>
    <col min="8193" max="8193" width="12.28515625" style="18" customWidth="1"/>
    <col min="8194" max="8194" width="29.7109375" style="18" customWidth="1"/>
    <col min="8195" max="8195" width="9.140625" style="18" customWidth="1"/>
    <col min="8196" max="8196" width="11" style="18" customWidth="1"/>
    <col min="8197" max="8197" width="10.7109375" style="18" customWidth="1"/>
    <col min="8198" max="8198" width="16" style="18" customWidth="1"/>
    <col min="8199" max="8212" width="9.140625" style="18" customWidth="1"/>
    <col min="8213" max="8448" width="9.28515625" style="18"/>
    <col min="8449" max="8449" width="12.28515625" style="18" customWidth="1"/>
    <col min="8450" max="8450" width="29.7109375" style="18" customWidth="1"/>
    <col min="8451" max="8451" width="9.140625" style="18" customWidth="1"/>
    <col min="8452" max="8452" width="11" style="18" customWidth="1"/>
    <col min="8453" max="8453" width="10.7109375" style="18" customWidth="1"/>
    <col min="8454" max="8454" width="16" style="18" customWidth="1"/>
    <col min="8455" max="8468" width="9.140625" style="18" customWidth="1"/>
    <col min="8469" max="8704" width="9.28515625" style="18"/>
    <col min="8705" max="8705" width="12.28515625" style="18" customWidth="1"/>
    <col min="8706" max="8706" width="29.7109375" style="18" customWidth="1"/>
    <col min="8707" max="8707" width="9.140625" style="18" customWidth="1"/>
    <col min="8708" max="8708" width="11" style="18" customWidth="1"/>
    <col min="8709" max="8709" width="10.7109375" style="18" customWidth="1"/>
    <col min="8710" max="8710" width="16" style="18" customWidth="1"/>
    <col min="8711" max="8724" width="9.140625" style="18" customWidth="1"/>
    <col min="8725" max="8960" width="9.28515625" style="18"/>
    <col min="8961" max="8961" width="12.28515625" style="18" customWidth="1"/>
    <col min="8962" max="8962" width="29.7109375" style="18" customWidth="1"/>
    <col min="8963" max="8963" width="9.140625" style="18" customWidth="1"/>
    <col min="8964" max="8964" width="11" style="18" customWidth="1"/>
    <col min="8965" max="8965" width="10.7109375" style="18" customWidth="1"/>
    <col min="8966" max="8966" width="16" style="18" customWidth="1"/>
    <col min="8967" max="8980" width="9.140625" style="18" customWidth="1"/>
    <col min="8981" max="9216" width="9.28515625" style="18"/>
    <col min="9217" max="9217" width="12.28515625" style="18" customWidth="1"/>
    <col min="9218" max="9218" width="29.7109375" style="18" customWidth="1"/>
    <col min="9219" max="9219" width="9.140625" style="18" customWidth="1"/>
    <col min="9220" max="9220" width="11" style="18" customWidth="1"/>
    <col min="9221" max="9221" width="10.7109375" style="18" customWidth="1"/>
    <col min="9222" max="9222" width="16" style="18" customWidth="1"/>
    <col min="9223" max="9236" width="9.140625" style="18" customWidth="1"/>
    <col min="9237" max="9472" width="9.28515625" style="18"/>
    <col min="9473" max="9473" width="12.28515625" style="18" customWidth="1"/>
    <col min="9474" max="9474" width="29.7109375" style="18" customWidth="1"/>
    <col min="9475" max="9475" width="9.140625" style="18" customWidth="1"/>
    <col min="9476" max="9476" width="11" style="18" customWidth="1"/>
    <col min="9477" max="9477" width="10.7109375" style="18" customWidth="1"/>
    <col min="9478" max="9478" width="16" style="18" customWidth="1"/>
    <col min="9479" max="9492" width="9.140625" style="18" customWidth="1"/>
    <col min="9493" max="9728" width="9.28515625" style="18"/>
    <col min="9729" max="9729" width="12.28515625" style="18" customWidth="1"/>
    <col min="9730" max="9730" width="29.7109375" style="18" customWidth="1"/>
    <col min="9731" max="9731" width="9.140625" style="18" customWidth="1"/>
    <col min="9732" max="9732" width="11" style="18" customWidth="1"/>
    <col min="9733" max="9733" width="10.7109375" style="18" customWidth="1"/>
    <col min="9734" max="9734" width="16" style="18" customWidth="1"/>
    <col min="9735" max="9748" width="9.140625" style="18" customWidth="1"/>
    <col min="9749" max="9984" width="9.28515625" style="18"/>
    <col min="9985" max="9985" width="12.28515625" style="18" customWidth="1"/>
    <col min="9986" max="9986" width="29.7109375" style="18" customWidth="1"/>
    <col min="9987" max="9987" width="9.140625" style="18" customWidth="1"/>
    <col min="9988" max="9988" width="11" style="18" customWidth="1"/>
    <col min="9989" max="9989" width="10.7109375" style="18" customWidth="1"/>
    <col min="9990" max="9990" width="16" style="18" customWidth="1"/>
    <col min="9991" max="10004" width="9.140625" style="18" customWidth="1"/>
    <col min="10005" max="10240" width="9.28515625" style="18"/>
    <col min="10241" max="10241" width="12.28515625" style="18" customWidth="1"/>
    <col min="10242" max="10242" width="29.7109375" style="18" customWidth="1"/>
    <col min="10243" max="10243" width="9.140625" style="18" customWidth="1"/>
    <col min="10244" max="10244" width="11" style="18" customWidth="1"/>
    <col min="10245" max="10245" width="10.7109375" style="18" customWidth="1"/>
    <col min="10246" max="10246" width="16" style="18" customWidth="1"/>
    <col min="10247" max="10260" width="9.140625" style="18" customWidth="1"/>
    <col min="10261" max="10496" width="9.28515625" style="18"/>
    <col min="10497" max="10497" width="12.28515625" style="18" customWidth="1"/>
    <col min="10498" max="10498" width="29.7109375" style="18" customWidth="1"/>
    <col min="10499" max="10499" width="9.140625" style="18" customWidth="1"/>
    <col min="10500" max="10500" width="11" style="18" customWidth="1"/>
    <col min="10501" max="10501" width="10.7109375" style="18" customWidth="1"/>
    <col min="10502" max="10502" width="16" style="18" customWidth="1"/>
    <col min="10503" max="10516" width="9.140625" style="18" customWidth="1"/>
    <col min="10517" max="10752" width="9.28515625" style="18"/>
    <col min="10753" max="10753" width="12.28515625" style="18" customWidth="1"/>
    <col min="10754" max="10754" width="29.7109375" style="18" customWidth="1"/>
    <col min="10755" max="10755" width="9.140625" style="18" customWidth="1"/>
    <col min="10756" max="10756" width="11" style="18" customWidth="1"/>
    <col min="10757" max="10757" width="10.7109375" style="18" customWidth="1"/>
    <col min="10758" max="10758" width="16" style="18" customWidth="1"/>
    <col min="10759" max="10772" width="9.140625" style="18" customWidth="1"/>
    <col min="10773" max="11008" width="9.28515625" style="18"/>
    <col min="11009" max="11009" width="12.28515625" style="18" customWidth="1"/>
    <col min="11010" max="11010" width="29.7109375" style="18" customWidth="1"/>
    <col min="11011" max="11011" width="9.140625" style="18" customWidth="1"/>
    <col min="11012" max="11012" width="11" style="18" customWidth="1"/>
    <col min="11013" max="11013" width="10.7109375" style="18" customWidth="1"/>
    <col min="11014" max="11014" width="16" style="18" customWidth="1"/>
    <col min="11015" max="11028" width="9.140625" style="18" customWidth="1"/>
    <col min="11029" max="11264" width="9.28515625" style="18"/>
    <col min="11265" max="11265" width="12.28515625" style="18" customWidth="1"/>
    <col min="11266" max="11266" width="29.7109375" style="18" customWidth="1"/>
    <col min="11267" max="11267" width="9.140625" style="18" customWidth="1"/>
    <col min="11268" max="11268" width="11" style="18" customWidth="1"/>
    <col min="11269" max="11269" width="10.7109375" style="18" customWidth="1"/>
    <col min="11270" max="11270" width="16" style="18" customWidth="1"/>
    <col min="11271" max="11284" width="9.140625" style="18" customWidth="1"/>
    <col min="11285" max="11520" width="9.28515625" style="18"/>
    <col min="11521" max="11521" width="12.28515625" style="18" customWidth="1"/>
    <col min="11522" max="11522" width="29.7109375" style="18" customWidth="1"/>
    <col min="11523" max="11523" width="9.140625" style="18" customWidth="1"/>
    <col min="11524" max="11524" width="11" style="18" customWidth="1"/>
    <col min="11525" max="11525" width="10.7109375" style="18" customWidth="1"/>
    <col min="11526" max="11526" width="16" style="18" customWidth="1"/>
    <col min="11527" max="11540" width="9.140625" style="18" customWidth="1"/>
    <col min="11541" max="11776" width="9.28515625" style="18"/>
    <col min="11777" max="11777" width="12.28515625" style="18" customWidth="1"/>
    <col min="11778" max="11778" width="29.7109375" style="18" customWidth="1"/>
    <col min="11779" max="11779" width="9.140625" style="18" customWidth="1"/>
    <col min="11780" max="11780" width="11" style="18" customWidth="1"/>
    <col min="11781" max="11781" width="10.7109375" style="18" customWidth="1"/>
    <col min="11782" max="11782" width="16" style="18" customWidth="1"/>
    <col min="11783" max="11796" width="9.140625" style="18" customWidth="1"/>
    <col min="11797" max="12032" width="9.28515625" style="18"/>
    <col min="12033" max="12033" width="12.28515625" style="18" customWidth="1"/>
    <col min="12034" max="12034" width="29.7109375" style="18" customWidth="1"/>
    <col min="12035" max="12035" width="9.140625" style="18" customWidth="1"/>
    <col min="12036" max="12036" width="11" style="18" customWidth="1"/>
    <col min="12037" max="12037" width="10.7109375" style="18" customWidth="1"/>
    <col min="12038" max="12038" width="16" style="18" customWidth="1"/>
    <col min="12039" max="12052" width="9.140625" style="18" customWidth="1"/>
    <col min="12053" max="12288" width="9.28515625" style="18"/>
    <col min="12289" max="12289" width="12.28515625" style="18" customWidth="1"/>
    <col min="12290" max="12290" width="29.7109375" style="18" customWidth="1"/>
    <col min="12291" max="12291" width="9.140625" style="18" customWidth="1"/>
    <col min="12292" max="12292" width="11" style="18" customWidth="1"/>
    <col min="12293" max="12293" width="10.7109375" style="18" customWidth="1"/>
    <col min="12294" max="12294" width="16" style="18" customWidth="1"/>
    <col min="12295" max="12308" width="9.140625" style="18" customWidth="1"/>
    <col min="12309" max="12544" width="9.28515625" style="18"/>
    <col min="12545" max="12545" width="12.28515625" style="18" customWidth="1"/>
    <col min="12546" max="12546" width="29.7109375" style="18" customWidth="1"/>
    <col min="12547" max="12547" width="9.140625" style="18" customWidth="1"/>
    <col min="12548" max="12548" width="11" style="18" customWidth="1"/>
    <col min="12549" max="12549" width="10.7109375" style="18" customWidth="1"/>
    <col min="12550" max="12550" width="16" style="18" customWidth="1"/>
    <col min="12551" max="12564" width="9.140625" style="18" customWidth="1"/>
    <col min="12565" max="12800" width="9.28515625" style="18"/>
    <col min="12801" max="12801" width="12.28515625" style="18" customWidth="1"/>
    <col min="12802" max="12802" width="29.7109375" style="18" customWidth="1"/>
    <col min="12803" max="12803" width="9.140625" style="18" customWidth="1"/>
    <col min="12804" max="12804" width="11" style="18" customWidth="1"/>
    <col min="12805" max="12805" width="10.7109375" style="18" customWidth="1"/>
    <col min="12806" max="12806" width="16" style="18" customWidth="1"/>
    <col min="12807" max="12820" width="9.140625" style="18" customWidth="1"/>
    <col min="12821" max="13056" width="9.28515625" style="18"/>
    <col min="13057" max="13057" width="12.28515625" style="18" customWidth="1"/>
    <col min="13058" max="13058" width="29.7109375" style="18" customWidth="1"/>
    <col min="13059" max="13059" width="9.140625" style="18" customWidth="1"/>
    <col min="13060" max="13060" width="11" style="18" customWidth="1"/>
    <col min="13061" max="13061" width="10.7109375" style="18" customWidth="1"/>
    <col min="13062" max="13062" width="16" style="18" customWidth="1"/>
    <col min="13063" max="13076" width="9.140625" style="18" customWidth="1"/>
    <col min="13077" max="13312" width="9.28515625" style="18"/>
    <col min="13313" max="13313" width="12.28515625" style="18" customWidth="1"/>
    <col min="13314" max="13314" width="29.7109375" style="18" customWidth="1"/>
    <col min="13315" max="13315" width="9.140625" style="18" customWidth="1"/>
    <col min="13316" max="13316" width="11" style="18" customWidth="1"/>
    <col min="13317" max="13317" width="10.7109375" style="18" customWidth="1"/>
    <col min="13318" max="13318" width="16" style="18" customWidth="1"/>
    <col min="13319" max="13332" width="9.140625" style="18" customWidth="1"/>
    <col min="13333" max="13568" width="9.28515625" style="18"/>
    <col min="13569" max="13569" width="12.28515625" style="18" customWidth="1"/>
    <col min="13570" max="13570" width="29.7109375" style="18" customWidth="1"/>
    <col min="13571" max="13571" width="9.140625" style="18" customWidth="1"/>
    <col min="13572" max="13572" width="11" style="18" customWidth="1"/>
    <col min="13573" max="13573" width="10.7109375" style="18" customWidth="1"/>
    <col min="13574" max="13574" width="16" style="18" customWidth="1"/>
    <col min="13575" max="13588" width="9.140625" style="18" customWidth="1"/>
    <col min="13589" max="13824" width="9.28515625" style="18"/>
    <col min="13825" max="13825" width="12.28515625" style="18" customWidth="1"/>
    <col min="13826" max="13826" width="29.7109375" style="18" customWidth="1"/>
    <col min="13827" max="13827" width="9.140625" style="18" customWidth="1"/>
    <col min="13828" max="13828" width="11" style="18" customWidth="1"/>
    <col min="13829" max="13829" width="10.7109375" style="18" customWidth="1"/>
    <col min="13830" max="13830" width="16" style="18" customWidth="1"/>
    <col min="13831" max="13844" width="9.140625" style="18" customWidth="1"/>
    <col min="13845" max="14080" width="9.28515625" style="18"/>
    <col min="14081" max="14081" width="12.28515625" style="18" customWidth="1"/>
    <col min="14082" max="14082" width="29.7109375" style="18" customWidth="1"/>
    <col min="14083" max="14083" width="9.140625" style="18" customWidth="1"/>
    <col min="14084" max="14084" width="11" style="18" customWidth="1"/>
    <col min="14085" max="14085" width="10.7109375" style="18" customWidth="1"/>
    <col min="14086" max="14086" width="16" style="18" customWidth="1"/>
    <col min="14087" max="14100" width="9.140625" style="18" customWidth="1"/>
    <col min="14101" max="14336" width="9.28515625" style="18"/>
    <col min="14337" max="14337" width="12.28515625" style="18" customWidth="1"/>
    <col min="14338" max="14338" width="29.7109375" style="18" customWidth="1"/>
    <col min="14339" max="14339" width="9.140625" style="18" customWidth="1"/>
    <col min="14340" max="14340" width="11" style="18" customWidth="1"/>
    <col min="14341" max="14341" width="10.7109375" style="18" customWidth="1"/>
    <col min="14342" max="14342" width="16" style="18" customWidth="1"/>
    <col min="14343" max="14356" width="9.140625" style="18" customWidth="1"/>
    <col min="14357" max="14592" width="9.28515625" style="18"/>
    <col min="14593" max="14593" width="12.28515625" style="18" customWidth="1"/>
    <col min="14594" max="14594" width="29.7109375" style="18" customWidth="1"/>
    <col min="14595" max="14595" width="9.140625" style="18" customWidth="1"/>
    <col min="14596" max="14596" width="11" style="18" customWidth="1"/>
    <col min="14597" max="14597" width="10.7109375" style="18" customWidth="1"/>
    <col min="14598" max="14598" width="16" style="18" customWidth="1"/>
    <col min="14599" max="14612" width="9.140625" style="18" customWidth="1"/>
    <col min="14613" max="14848" width="9.28515625" style="18"/>
    <col min="14849" max="14849" width="12.28515625" style="18" customWidth="1"/>
    <col min="14850" max="14850" width="29.7109375" style="18" customWidth="1"/>
    <col min="14851" max="14851" width="9.140625" style="18" customWidth="1"/>
    <col min="14852" max="14852" width="11" style="18" customWidth="1"/>
    <col min="14853" max="14853" width="10.7109375" style="18" customWidth="1"/>
    <col min="14854" max="14854" width="16" style="18" customWidth="1"/>
    <col min="14855" max="14868" width="9.140625" style="18" customWidth="1"/>
    <col min="14869" max="15104" width="9.28515625" style="18"/>
    <col min="15105" max="15105" width="12.28515625" style="18" customWidth="1"/>
    <col min="15106" max="15106" width="29.7109375" style="18" customWidth="1"/>
    <col min="15107" max="15107" width="9.140625" style="18" customWidth="1"/>
    <col min="15108" max="15108" width="11" style="18" customWidth="1"/>
    <col min="15109" max="15109" width="10.7109375" style="18" customWidth="1"/>
    <col min="15110" max="15110" width="16" style="18" customWidth="1"/>
    <col min="15111" max="15124" width="9.140625" style="18" customWidth="1"/>
    <col min="15125" max="15360" width="9.28515625" style="18"/>
    <col min="15361" max="15361" width="12.28515625" style="18" customWidth="1"/>
    <col min="15362" max="15362" width="29.7109375" style="18" customWidth="1"/>
    <col min="15363" max="15363" width="9.140625" style="18" customWidth="1"/>
    <col min="15364" max="15364" width="11" style="18" customWidth="1"/>
    <col min="15365" max="15365" width="10.7109375" style="18" customWidth="1"/>
    <col min="15366" max="15366" width="16" style="18" customWidth="1"/>
    <col min="15367" max="15380" width="9.140625" style="18" customWidth="1"/>
    <col min="15381" max="15616" width="9.28515625" style="18"/>
    <col min="15617" max="15617" width="12.28515625" style="18" customWidth="1"/>
    <col min="15618" max="15618" width="29.7109375" style="18" customWidth="1"/>
    <col min="15619" max="15619" width="9.140625" style="18" customWidth="1"/>
    <col min="15620" max="15620" width="11" style="18" customWidth="1"/>
    <col min="15621" max="15621" width="10.7109375" style="18" customWidth="1"/>
    <col min="15622" max="15622" width="16" style="18" customWidth="1"/>
    <col min="15623" max="15636" width="9.140625" style="18" customWidth="1"/>
    <col min="15637" max="15872" width="9.28515625" style="18"/>
    <col min="15873" max="15873" width="12.28515625" style="18" customWidth="1"/>
    <col min="15874" max="15874" width="29.7109375" style="18" customWidth="1"/>
    <col min="15875" max="15875" width="9.140625" style="18" customWidth="1"/>
    <col min="15876" max="15876" width="11" style="18" customWidth="1"/>
    <col min="15877" max="15877" width="10.7109375" style="18" customWidth="1"/>
    <col min="15878" max="15878" width="16" style="18" customWidth="1"/>
    <col min="15879" max="15892" width="9.140625" style="18" customWidth="1"/>
    <col min="15893" max="16128" width="9.28515625" style="18"/>
    <col min="16129" max="16129" width="12.28515625" style="18" customWidth="1"/>
    <col min="16130" max="16130" width="29.7109375" style="18" customWidth="1"/>
    <col min="16131" max="16131" width="9.140625" style="18" customWidth="1"/>
    <col min="16132" max="16132" width="11" style="18" customWidth="1"/>
    <col min="16133" max="16133" width="10.7109375" style="18" customWidth="1"/>
    <col min="16134" max="16134" width="16" style="18" customWidth="1"/>
    <col min="16135" max="16148" width="9.140625" style="18" customWidth="1"/>
    <col min="16149" max="16384" width="9.28515625" style="18"/>
  </cols>
  <sheetData>
    <row r="2" spans="1:8" ht="15.75" x14ac:dyDescent="0.25">
      <c r="A2" s="16"/>
      <c r="B2" s="16"/>
      <c r="C2" s="16"/>
      <c r="D2" s="17"/>
    </row>
    <row r="3" spans="1:8" x14ac:dyDescent="0.2">
      <c r="A3" s="368" t="s">
        <v>118</v>
      </c>
      <c r="B3" s="369"/>
      <c r="C3" s="369"/>
      <c r="D3" s="369"/>
      <c r="E3" s="369"/>
      <c r="F3" s="369"/>
    </row>
    <row r="4" spans="1:8" x14ac:dyDescent="0.2">
      <c r="A4" s="369"/>
      <c r="B4" s="369"/>
      <c r="C4" s="369"/>
      <c r="D4" s="369"/>
      <c r="E4" s="369"/>
      <c r="F4" s="369"/>
    </row>
    <row r="5" spans="1:8" ht="12.95" customHeight="1" x14ac:dyDescent="0.2">
      <c r="A5" s="371" t="str">
        <f>IF(OR(payment="Credit card (VISA/Mastercard/AMEX) / Carte de crédit (VISA/Mastercard/AMEX)", payment="Rewards Redemption / Utiliser les récompenses en produits"), "RECEIPT","INVOICE")</f>
        <v>INVOICE</v>
      </c>
      <c r="B5" s="372"/>
      <c r="C5" s="372"/>
      <c r="D5" s="372"/>
      <c r="E5" s="372"/>
      <c r="F5" s="372"/>
      <c r="G5" s="18" t="s">
        <v>20</v>
      </c>
      <c r="H5" s="18" t="s">
        <v>20</v>
      </c>
    </row>
    <row r="6" spans="1:8" ht="12.95" customHeight="1" x14ac:dyDescent="0.2">
      <c r="A6" s="372"/>
      <c r="B6" s="372"/>
      <c r="C6" s="372"/>
      <c r="D6" s="372"/>
      <c r="E6" s="372"/>
      <c r="F6" s="372"/>
    </row>
    <row r="8" spans="1:8" ht="17.45" customHeight="1" thickBot="1" x14ac:dyDescent="0.25">
      <c r="A8" s="19"/>
      <c r="B8" s="19"/>
      <c r="C8" s="19" t="s">
        <v>20</v>
      </c>
      <c r="D8" s="19"/>
      <c r="E8" s="19"/>
      <c r="F8" s="19"/>
    </row>
    <row r="9" spans="1:8" ht="8.4499999999999993" customHeight="1" thickTop="1" x14ac:dyDescent="0.2">
      <c r="A9" s="20"/>
      <c r="B9" s="21"/>
      <c r="C9" s="21"/>
      <c r="D9" s="21"/>
      <c r="E9" s="21"/>
      <c r="F9" s="22"/>
    </row>
    <row r="10" spans="1:8" ht="15.75" customHeight="1" x14ac:dyDescent="0.2">
      <c r="A10" s="134"/>
      <c r="E10" s="26" t="s">
        <v>21</v>
      </c>
      <c r="F10" s="168">
        <f ca="1">TODAY()</f>
        <v>45923</v>
      </c>
    </row>
    <row r="11" spans="1:8" ht="15.75" customHeight="1" x14ac:dyDescent="0.2">
      <c r="A11" s="373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(VISA/Mastercard/AMEX)",payment="Rewards Redemption / Utiliser les récompenses en produits",payment="Invoice School / Facturer à l'école",payment="Invoice School using Purchase Order / Facturer à l'école avec un bon de commande"),school_name,"Need School Board Name")))</f>
        <v/>
      </c>
      <c r="B11" s="374"/>
      <c r="D11" s="23"/>
      <c r="E11" s="26" t="s">
        <v>20</v>
      </c>
      <c r="F11" s="119"/>
    </row>
    <row r="12" spans="1:8" ht="15.75" customHeight="1" x14ac:dyDescent="0.25">
      <c r="A12" s="177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(VISA/Mastercard/AMEX)",payment="Rewards Redemption / Utiliser les récompenses en produits",payment="Invoice School / Facturer à l'école",payment="Invoice School using Purchase Order / Facturer à l'école avec un bon de commande"),sch_add,"Need School Board Address")))</f>
        <v/>
      </c>
      <c r="B12" s="125"/>
      <c r="C12" s="24"/>
      <c r="D12" s="23"/>
      <c r="E12" s="27" t="str">
        <f>IF(OR(payment="Invoice School using Purchase Order / Facturer à l'école avec un bon de commande",payment="Invoice School Board using Purchase Order / Facturer au conseil scolaire avec un bon de commande"),"PO #:", "")</f>
        <v/>
      </c>
      <c r="F12" s="175"/>
    </row>
    <row r="13" spans="1:8" ht="15.75" customHeight="1" x14ac:dyDescent="0.25">
      <c r="A13" s="177" t="str">
        <f>IF(payment="&lt;Click here and use drop-down arrow to select&gt; / &lt;Cliquez ici et utilisez la flèche de menu déroulant pour faire un choix&gt;","",(CONCATENATE(IF(payment&lt;&gt;"Invoice School Board using Purchase Order / Facturer au conseil scolaire avec un bon de commande",sch_city,IF(payment="Invoice School Board using Purchase Order / Facturer au conseil scolaire avec un bon de commande","Need School Board city/town name, province and postal code",""))&amp;", "&amp;(IF(payment&lt;&gt;"Invoice School Board using Purchase Order / Facturer au conseil scolaire avec un bon de commande",sch_prov,IF(payment="Invoice School Board using Purchase Order / Facturer au conseil scolaire avec un bon de commande",""))&amp;"  "&amp;IF(payment="Invoice School Board using Purchase Order / Facturer au conseil scolaire avec un bon de commande","",IF(sch_postcode="","",sch_postcode))))))</f>
        <v/>
      </c>
      <c r="B13" s="106"/>
      <c r="C13" s="23"/>
      <c r="D13" s="23"/>
      <c r="E13" s="26"/>
      <c r="F13" s="121"/>
    </row>
    <row r="14" spans="1:8" ht="15.75" x14ac:dyDescent="0.25">
      <c r="A14" s="377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(VISA/Mastercard/AMEX)",payment="Rewards Redemption / Utiliser les récompenses en produits",payment="Invoice School / Facturer à l'école",payment="Invoice School using Purchase Order / Facturer à l'école avec un bon de commande"),sch_phone,"Need School Board phone number?")))</f>
        <v/>
      </c>
      <c r="B14" s="378"/>
      <c r="C14" s="106"/>
      <c r="D14" s="23"/>
      <c r="E14" s="27" t="s">
        <v>22</v>
      </c>
      <c r="F14" s="120" t="s">
        <v>131</v>
      </c>
    </row>
    <row r="15" spans="1:8" ht="15" x14ac:dyDescent="0.2">
      <c r="A15" s="118" t="str">
        <f>IF(cust_email="","",cust_email)</f>
        <v/>
      </c>
      <c r="C15" s="23"/>
      <c r="D15" s="23"/>
      <c r="E15" s="26"/>
      <c r="F15" s="122"/>
    </row>
    <row r="16" spans="1:8" ht="15" x14ac:dyDescent="0.2">
      <c r="A16" s="134"/>
      <c r="B16" s="26"/>
      <c r="C16" s="26"/>
      <c r="D16" s="23"/>
      <c r="E16" s="26" t="s">
        <v>23</v>
      </c>
      <c r="F16" s="176" t="str">
        <f>IF(acct_num="","",acct_num)</f>
        <v/>
      </c>
    </row>
    <row r="17" spans="1:6" x14ac:dyDescent="0.2">
      <c r="A17" s="135"/>
      <c r="B17" s="23"/>
      <c r="C17" s="23"/>
      <c r="D17" s="23"/>
      <c r="F17" s="64"/>
    </row>
    <row r="18" spans="1:6" ht="23.25" customHeight="1" x14ac:dyDescent="0.25">
      <c r="A18" s="29"/>
      <c r="B18" s="30" t="s">
        <v>24</v>
      </c>
      <c r="C18" s="31"/>
      <c r="D18" s="32"/>
      <c r="E18" s="33"/>
      <c r="F18" s="34" t="s">
        <v>25</v>
      </c>
    </row>
    <row r="19" spans="1:6" ht="15.95" customHeight="1" x14ac:dyDescent="0.2">
      <c r="A19" s="35"/>
      <c r="B19" s="36"/>
      <c r="C19" s="36"/>
      <c r="D19" s="37"/>
      <c r="E19" s="38"/>
      <c r="F19" s="25"/>
    </row>
    <row r="20" spans="1:6" ht="15.95" customHeight="1" x14ac:dyDescent="0.2">
      <c r="A20" s="28"/>
      <c r="B20" s="23"/>
      <c r="C20" s="23"/>
      <c r="D20" s="39"/>
      <c r="E20" s="40"/>
      <c r="F20" s="41"/>
    </row>
    <row r="21" spans="1:6" ht="15.95" customHeight="1" x14ac:dyDescent="0.2">
      <c r="A21" s="28"/>
      <c r="B21" s="26" t="s">
        <v>26</v>
      </c>
      <c r="C21" s="173">
        <f>IF(chairperson="",customername,IF(customername="",chairperson,IF(AND(chairperson&lt;&gt;"",customername&lt;&gt;""),customername)))</f>
        <v>0</v>
      </c>
      <c r="D21" s="103"/>
      <c r="E21" s="104"/>
      <c r="F21" s="172" t="str">
        <f>IF(payment="Rewards Redemption / Utiliser les récompenses en produits",amount,discount)</f>
        <v/>
      </c>
    </row>
    <row r="22" spans="1:6" ht="15.95" customHeight="1" x14ac:dyDescent="0.25">
      <c r="A22" s="42"/>
      <c r="B22" s="105" t="s">
        <v>55</v>
      </c>
      <c r="C22" s="106"/>
      <c r="D22" s="107"/>
      <c r="E22" s="108"/>
      <c r="F22" s="109"/>
    </row>
    <row r="23" spans="1:6" ht="15.95" customHeight="1" x14ac:dyDescent="0.25">
      <c r="A23" s="28"/>
      <c r="B23" s="110"/>
      <c r="C23" s="26"/>
      <c r="D23" s="107"/>
      <c r="E23" s="111"/>
      <c r="F23" s="112"/>
    </row>
    <row r="24" spans="1:6" ht="15.95" customHeight="1" x14ac:dyDescent="0.25">
      <c r="A24" s="28"/>
      <c r="B24" s="141" t="s">
        <v>119</v>
      </c>
      <c r="D24" s="107"/>
      <c r="E24" s="113"/>
      <c r="F24" s="171">
        <f>IF(OR(delivery="Curbside Pickup at Warehouse / Cueillette à l'auto à l'entrepôt", payment="Rewards Redemption / Utiliser les récompenses en produits"),"",10)</f>
        <v>10</v>
      </c>
    </row>
    <row r="25" spans="1:6" ht="15.95" customHeight="1" x14ac:dyDescent="0.25">
      <c r="A25" s="28"/>
      <c r="D25" s="107"/>
      <c r="E25" s="113"/>
      <c r="F25" s="114"/>
    </row>
    <row r="26" spans="1:6" ht="15.95" customHeight="1" x14ac:dyDescent="0.25">
      <c r="A26" s="28"/>
      <c r="B26" s="26" t="s">
        <v>298</v>
      </c>
      <c r="C26" s="26"/>
      <c r="D26" s="107"/>
      <c r="E26" s="113"/>
      <c r="F26" s="114"/>
    </row>
    <row r="27" spans="1:6" ht="15.95" hidden="1" customHeight="1" x14ac:dyDescent="0.2">
      <c r="A27" s="28"/>
      <c r="B27" s="106" t="s">
        <v>56</v>
      </c>
      <c r="C27" s="115">
        <f>gst</f>
        <v>0.5</v>
      </c>
      <c r="D27" s="116"/>
      <c r="E27" s="113"/>
      <c r="F27" s="117"/>
    </row>
    <row r="28" spans="1:6" ht="15.75" thickBot="1" x14ac:dyDescent="0.25">
      <c r="A28" s="28"/>
      <c r="B28" s="26"/>
      <c r="C28" s="26"/>
      <c r="D28" s="107"/>
      <c r="E28" s="113"/>
      <c r="F28" s="117"/>
    </row>
    <row r="29" spans="1:6" ht="24" customHeight="1" thickBot="1" x14ac:dyDescent="0.3">
      <c r="A29" s="28"/>
      <c r="B29" s="26"/>
      <c r="C29" s="375" t="str">
        <f>IF(OR(payment="Credit card (VISA/Mastercard/AMEX) / Carte de crédit (VISA/Mastercard/AMEX)", payment="Rewards Redemption / Utiliser les récompenses en produits"), "TOTAL AMOUNT","TOTAL AMOUNT DUE")</f>
        <v>TOTAL AMOUNT DUE</v>
      </c>
      <c r="D29" s="375"/>
      <c r="E29" s="376"/>
      <c r="F29" s="174" t="str">
        <f>final_due</f>
        <v/>
      </c>
    </row>
    <row r="30" spans="1:6" x14ac:dyDescent="0.2">
      <c r="A30" s="28"/>
      <c r="B30" s="23"/>
      <c r="C30" s="23"/>
      <c r="D30" s="23"/>
      <c r="E30" s="23"/>
      <c r="F30" s="41"/>
    </row>
    <row r="31" spans="1:6" ht="13.5" thickBot="1" x14ac:dyDescent="0.25">
      <c r="A31" s="43"/>
      <c r="B31" s="44"/>
      <c r="C31" s="44"/>
      <c r="D31" s="44"/>
      <c r="E31" s="44"/>
      <c r="F31" s="45"/>
    </row>
    <row r="32" spans="1:6" ht="5.25" customHeight="1" thickTop="1" thickBot="1" x14ac:dyDescent="0.25">
      <c r="A32" s="46"/>
      <c r="B32" s="19"/>
      <c r="C32" s="19"/>
      <c r="D32" s="19"/>
      <c r="E32" s="47"/>
      <c r="F32" s="48"/>
    </row>
    <row r="33" spans="1:6" ht="13.5" thickTop="1" x14ac:dyDescent="0.2">
      <c r="F33" s="49"/>
    </row>
    <row r="34" spans="1:6" x14ac:dyDescent="0.2">
      <c r="A34" s="50" t="s">
        <v>27</v>
      </c>
      <c r="F34" s="49"/>
    </row>
    <row r="35" spans="1:6" x14ac:dyDescent="0.2">
      <c r="B35" s="50"/>
      <c r="F35" s="49"/>
    </row>
    <row r="36" spans="1:6" x14ac:dyDescent="0.2">
      <c r="A36" s="370" t="s">
        <v>114</v>
      </c>
      <c r="B36" s="370"/>
      <c r="C36" s="370"/>
      <c r="D36" s="370"/>
      <c r="E36" s="370"/>
      <c r="F36" s="370"/>
    </row>
    <row r="37" spans="1:6" x14ac:dyDescent="0.2">
      <c r="A37" s="51"/>
      <c r="B37" s="51"/>
      <c r="C37" s="51"/>
      <c r="D37" s="51"/>
      <c r="E37" s="51"/>
      <c r="F37" s="51"/>
    </row>
    <row r="38" spans="1:6" ht="15.75" x14ac:dyDescent="0.25">
      <c r="A38" s="52" t="s">
        <v>28</v>
      </c>
      <c r="B38" s="52"/>
      <c r="C38" s="51"/>
      <c r="D38" s="51"/>
      <c r="E38" s="51"/>
      <c r="F38" s="51"/>
    </row>
    <row r="39" spans="1:6" ht="15.75" x14ac:dyDescent="0.25">
      <c r="A39" s="52" t="s">
        <v>29</v>
      </c>
      <c r="B39" s="52"/>
      <c r="C39" s="51"/>
      <c r="D39" s="51"/>
      <c r="E39" s="51"/>
      <c r="F39" s="51"/>
    </row>
    <row r="40" spans="1:6" ht="15.75" x14ac:dyDescent="0.25">
      <c r="A40" s="52" t="s">
        <v>30</v>
      </c>
      <c r="B40" s="52"/>
      <c r="C40" s="51"/>
      <c r="D40" s="51"/>
      <c r="E40" s="51"/>
      <c r="F40" s="51"/>
    </row>
    <row r="41" spans="1:6" ht="15.75" x14ac:dyDescent="0.25">
      <c r="A41" s="52" t="s">
        <v>31</v>
      </c>
      <c r="B41" s="52"/>
      <c r="C41" s="51"/>
      <c r="D41" s="51"/>
      <c r="E41" s="51"/>
      <c r="F41" s="51"/>
    </row>
    <row r="42" spans="1:6" x14ac:dyDescent="0.2">
      <c r="A42" s="51"/>
      <c r="B42" s="51"/>
      <c r="C42" s="51"/>
      <c r="D42" s="51"/>
      <c r="E42" s="51"/>
      <c r="F42" s="51"/>
    </row>
    <row r="43" spans="1:6" ht="14.25" x14ac:dyDescent="0.2">
      <c r="A43" s="123" t="s">
        <v>117</v>
      </c>
      <c r="B43" s="123"/>
      <c r="C43" s="123"/>
      <c r="D43" s="53"/>
      <c r="E43" s="53"/>
      <c r="F43" s="53"/>
    </row>
    <row r="44" spans="1:6" ht="24.95" customHeight="1" x14ac:dyDescent="0.25">
      <c r="A44" s="124" t="s">
        <v>134</v>
      </c>
      <c r="B44" s="16"/>
      <c r="C44" s="16"/>
      <c r="E44" s="370"/>
      <c r="F44" s="370"/>
    </row>
    <row r="45" spans="1:6" ht="15.75" x14ac:dyDescent="0.25">
      <c r="C45" s="16"/>
    </row>
    <row r="46" spans="1:6" x14ac:dyDescent="0.2">
      <c r="A46" s="17"/>
      <c r="B46" s="17"/>
      <c r="C46" s="17"/>
    </row>
    <row r="47" spans="1:6" x14ac:dyDescent="0.2">
      <c r="A47" s="17"/>
      <c r="B47" s="17"/>
      <c r="C47" s="17"/>
    </row>
    <row r="48" spans="1:6" x14ac:dyDescent="0.2">
      <c r="A48" s="17"/>
      <c r="B48" s="17"/>
      <c r="C48" s="17"/>
    </row>
    <row r="49" spans="1:3" x14ac:dyDescent="0.2">
      <c r="A49" s="17"/>
      <c r="B49" s="17"/>
      <c r="C49" s="17"/>
    </row>
  </sheetData>
  <mergeCells count="7">
    <mergeCell ref="A3:F4"/>
    <mergeCell ref="A36:F36"/>
    <mergeCell ref="E44:F44"/>
    <mergeCell ref="A5:F6"/>
    <mergeCell ref="A11:B11"/>
    <mergeCell ref="C29:E29"/>
    <mergeCell ref="A14:B14"/>
  </mergeCells>
  <pageMargins left="0.74803149606299213" right="0.74803149606299213" top="0.74803149606299213" bottom="0.74803149606299213" header="0.31496062992125984" footer="0.31496062992125984"/>
  <pageSetup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14"/>
  <sheetViews>
    <sheetView workbookViewId="0">
      <selection activeCell="A17" sqref="A17"/>
    </sheetView>
  </sheetViews>
  <sheetFormatPr defaultRowHeight="15" x14ac:dyDescent="0.25"/>
  <cols>
    <col min="1" max="1" width="83.7109375" bestFit="1" customWidth="1"/>
  </cols>
  <sheetData>
    <row r="1" spans="1:1" x14ac:dyDescent="0.25">
      <c r="A1" t="s">
        <v>107</v>
      </c>
    </row>
    <row r="2" spans="1:1" x14ac:dyDescent="0.25">
      <c r="A2" t="s">
        <v>33</v>
      </c>
    </row>
    <row r="3" spans="1:1" x14ac:dyDescent="0.25">
      <c r="A3" t="s">
        <v>537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11" spans="1:1" x14ac:dyDescent="0.25">
      <c r="A11" t="s">
        <v>107</v>
      </c>
    </row>
    <row r="12" spans="1:1" x14ac:dyDescent="0.25">
      <c r="A12" t="s">
        <v>136</v>
      </c>
    </row>
    <row r="13" spans="1:1" x14ac:dyDescent="0.25">
      <c r="A13" t="s">
        <v>135</v>
      </c>
    </row>
    <row r="14" spans="1:1" x14ac:dyDescent="0.25">
      <c r="A14" t="s">
        <v>538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45</vt:i4>
      </vt:variant>
    </vt:vector>
  </HeadingPairs>
  <TitlesOfParts>
    <vt:vector size="49" baseType="lpstr">
      <vt:lpstr>F25 Warehouse Sale Product List</vt:lpstr>
      <vt:lpstr>Pick</vt:lpstr>
      <vt:lpstr>Invoice_Receipt</vt:lpstr>
      <vt:lpstr>drop-down lists</vt:lpstr>
      <vt:lpstr>acct_num</vt:lpstr>
      <vt:lpstr>afk</vt:lpstr>
      <vt:lpstr>amount</vt:lpstr>
      <vt:lpstr>board_name</vt:lpstr>
      <vt:lpstr>branch</vt:lpstr>
      <vt:lpstr>chairperson</vt:lpstr>
      <vt:lpstr>conceal_dont_feel</vt:lpstr>
      <vt:lpstr>cust_email</vt:lpstr>
      <vt:lpstr>cust_phone</vt:lpstr>
      <vt:lpstr>customername</vt:lpstr>
      <vt:lpstr>delivery</vt:lpstr>
      <vt:lpstr>discount</vt:lpstr>
      <vt:lpstr>double_down</vt:lpstr>
      <vt:lpstr>final_due</vt:lpstr>
      <vt:lpstr>gs_hugtree</vt:lpstr>
      <vt:lpstr>gs_kingdom_fantasy</vt:lpstr>
      <vt:lpstr>gst</vt:lpstr>
      <vt:lpstr>gstrate</vt:lpstr>
      <vt:lpstr>irresistible</vt:lpstr>
      <vt:lpstr>partof_yourworld</vt:lpstr>
      <vt:lpstr>payment</vt:lpstr>
      <vt:lpstr>po_num</vt:lpstr>
      <vt:lpstr>poisoned</vt:lpstr>
      <vt:lpstr>Invoice_Receipt!Print_Area</vt:lpstr>
      <vt:lpstr>Pick!Print_Area</vt:lpstr>
      <vt:lpstr>'F25 Warehouse Sale Product List'!Print_Titles</vt:lpstr>
      <vt:lpstr>Pick!Print_Titles</vt:lpstr>
      <vt:lpstr>province</vt:lpstr>
      <vt:lpstr>rewards</vt:lpstr>
      <vt:lpstr>sch_add</vt:lpstr>
      <vt:lpstr>sch_city</vt:lpstr>
      <vt:lpstr>sch_phone</vt:lpstr>
      <vt:lpstr>sch_postcode</vt:lpstr>
      <vt:lpstr>sch_prov</vt:lpstr>
      <vt:lpstr>scholastic_year_sports</vt:lpstr>
      <vt:lpstr>school_name</vt:lpstr>
      <vt:lpstr>shiphandle</vt:lpstr>
      <vt:lpstr>stepsister</vt:lpstr>
      <vt:lpstr>subtotal</vt:lpstr>
      <vt:lpstr>super_sketchy</vt:lpstr>
      <vt:lpstr>taxrate</vt:lpstr>
      <vt:lpstr>ts_niagara</vt:lpstr>
      <vt:lpstr>warehouse</vt:lpstr>
      <vt:lpstr>what_blows_up</vt:lpstr>
      <vt:lpstr>wrecking_ball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Engler Caroline</dc:creator>
  <cp:lastModifiedBy>Hayhurst, Erica</cp:lastModifiedBy>
  <cp:lastPrinted>2025-09-19T18:33:54Z</cp:lastPrinted>
  <dcterms:created xsi:type="dcterms:W3CDTF">2015-11-26T20:19:26Z</dcterms:created>
  <dcterms:modified xsi:type="dcterms:W3CDTF">2025-09-23T12:07:44Z</dcterms:modified>
</cp:coreProperties>
</file>